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THC3SFK1\"/>
    </mc:Choice>
  </mc:AlternateContent>
  <bookViews>
    <workbookView xWindow="0" yWindow="0" windowWidth="28800" windowHeight="11730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8" l="1"/>
  <c r="E46" i="8"/>
  <c r="E44" i="8"/>
  <c r="E41" i="8"/>
  <c r="E33" i="8" s="1"/>
  <c r="E39" i="8"/>
  <c r="E37" i="8"/>
  <c r="E34" i="8"/>
  <c r="D48" i="8"/>
  <c r="D46" i="8"/>
  <c r="D44" i="8"/>
  <c r="D41" i="8"/>
  <c r="D39" i="8"/>
  <c r="D37" i="8"/>
  <c r="D34" i="8"/>
  <c r="D33" i="8" s="1"/>
  <c r="E25" i="8"/>
  <c r="E23" i="8"/>
  <c r="E21" i="8"/>
  <c r="E18" i="8"/>
  <c r="E16" i="8"/>
  <c r="E14" i="8"/>
  <c r="E11" i="8"/>
  <c r="D25" i="8"/>
  <c r="D23" i="8"/>
  <c r="D21" i="8"/>
  <c r="D18" i="8"/>
  <c r="D16" i="8"/>
  <c r="D14" i="8"/>
  <c r="D11" i="8"/>
  <c r="D10" i="8" s="1"/>
  <c r="C48" i="8"/>
  <c r="B48" i="8"/>
  <c r="C46" i="8"/>
  <c r="B46" i="8"/>
  <c r="C44" i="8"/>
  <c r="B44" i="8"/>
  <c r="C41" i="8"/>
  <c r="B41" i="8"/>
  <c r="C39" i="8"/>
  <c r="B39" i="8"/>
  <c r="C37" i="8"/>
  <c r="B37" i="8"/>
  <c r="C34" i="8"/>
  <c r="C33" i="8" s="1"/>
  <c r="B34" i="8"/>
  <c r="B33" i="8"/>
  <c r="C25" i="8"/>
  <c r="C23" i="8"/>
  <c r="C21" i="8"/>
  <c r="C18" i="8"/>
  <c r="C16" i="8"/>
  <c r="C14" i="8"/>
  <c r="C11" i="8"/>
  <c r="B10" i="8"/>
  <c r="B25" i="8"/>
  <c r="B23" i="8"/>
  <c r="B21" i="8"/>
  <c r="B18" i="8"/>
  <c r="B16" i="8"/>
  <c r="B14" i="8"/>
  <c r="B11" i="8"/>
  <c r="E10" i="8" l="1"/>
  <c r="C10" i="8"/>
  <c r="F76" i="3"/>
  <c r="H76" i="3"/>
  <c r="G76" i="3"/>
  <c r="E76" i="3"/>
  <c r="E12" i="5" l="1"/>
  <c r="E11" i="5"/>
  <c r="D12" i="5"/>
  <c r="D11" i="5"/>
  <c r="H88" i="3"/>
  <c r="H87" i="3"/>
  <c r="H66" i="3"/>
  <c r="H56" i="3"/>
  <c r="H46" i="3"/>
  <c r="H36" i="3"/>
  <c r="G88" i="3"/>
  <c r="G87" i="3"/>
  <c r="G66" i="3"/>
  <c r="G56" i="3"/>
  <c r="G46" i="3"/>
  <c r="G36" i="3"/>
  <c r="H26" i="3"/>
  <c r="H25" i="3"/>
  <c r="H23" i="3"/>
  <c r="H22" i="3"/>
  <c r="H19" i="3"/>
  <c r="H10" i="3" s="1"/>
  <c r="H16" i="3"/>
  <c r="H14" i="3"/>
  <c r="H11" i="3"/>
  <c r="G26" i="3"/>
  <c r="G25" i="3" s="1"/>
  <c r="G23" i="3"/>
  <c r="G22" i="3" s="1"/>
  <c r="G19" i="3"/>
  <c r="G16" i="3"/>
  <c r="G14" i="3"/>
  <c r="G11" i="3"/>
  <c r="J11" i="10"/>
  <c r="J8" i="10"/>
  <c r="I11" i="10"/>
  <c r="I8" i="10"/>
  <c r="H35" i="3" l="1"/>
  <c r="G35" i="3"/>
  <c r="G10" i="3"/>
  <c r="I14" i="10"/>
  <c r="J14" i="10"/>
  <c r="C12" i="5"/>
  <c r="C11" i="5" s="1"/>
  <c r="B12" i="5"/>
  <c r="B11" i="5" s="1"/>
  <c r="F26" i="3"/>
  <c r="F25" i="3" s="1"/>
  <c r="F88" i="3"/>
  <c r="F87" i="3" s="1"/>
  <c r="E88" i="3"/>
  <c r="E87" i="3" s="1"/>
  <c r="F66" i="3"/>
  <c r="E66" i="3"/>
  <c r="F56" i="3"/>
  <c r="E56" i="3"/>
  <c r="F46" i="3"/>
  <c r="E46" i="3"/>
  <c r="F36" i="3"/>
  <c r="E36" i="3"/>
  <c r="E35" i="3" s="1"/>
  <c r="E26" i="3"/>
  <c r="E25" i="3" s="1"/>
  <c r="F23" i="3"/>
  <c r="F22" i="3" s="1"/>
  <c r="E23" i="3"/>
  <c r="E22" i="3" s="1"/>
  <c r="F19" i="3"/>
  <c r="E19" i="3"/>
  <c r="F16" i="3"/>
  <c r="E16" i="3"/>
  <c r="F14" i="3"/>
  <c r="E14" i="3"/>
  <c r="F11" i="3"/>
  <c r="E11" i="3"/>
  <c r="E10" i="3"/>
  <c r="F35" i="3" l="1"/>
  <c r="F10" i="3"/>
  <c r="H8" i="10" l="1"/>
  <c r="D169" i="7" l="1"/>
  <c r="D168" i="7"/>
  <c r="D167" i="7" s="1"/>
  <c r="D164" i="7"/>
  <c r="D161" i="7"/>
  <c r="D158" i="7"/>
  <c r="D149" i="7" s="1"/>
  <c r="D155" i="7"/>
  <c r="D152" i="7"/>
  <c r="D150" i="7"/>
  <c r="D146" i="7"/>
  <c r="D143" i="7"/>
  <c r="D140" i="7"/>
  <c r="D137" i="7"/>
  <c r="D134" i="7"/>
  <c r="D131" i="7"/>
  <c r="D128" i="7"/>
  <c r="D122" i="7"/>
  <c r="D121" i="7" s="1"/>
  <c r="D118" i="7"/>
  <c r="D111" i="7" s="1"/>
  <c r="D112" i="7"/>
  <c r="D108" i="7"/>
  <c r="D107" i="7"/>
  <c r="D105" i="7"/>
  <c r="D104" i="7" s="1"/>
  <c r="D102" i="7"/>
  <c r="D101" i="7" s="1"/>
  <c r="D99" i="7"/>
  <c r="D98" i="7" s="1"/>
  <c r="D96" i="7"/>
  <c r="D95" i="7" s="1"/>
  <c r="D93" i="7"/>
  <c r="D90" i="7"/>
  <c r="D89" i="7" s="1"/>
  <c r="D85" i="7"/>
  <c r="D82" i="7"/>
  <c r="D79" i="7"/>
  <c r="D76" i="7"/>
  <c r="D74" i="7"/>
  <c r="D70" i="7"/>
  <c r="D69" i="7" s="1"/>
  <c r="D67" i="7"/>
  <c r="D64" i="7"/>
  <c r="D62" i="7"/>
  <c r="D57" i="7"/>
  <c r="D52" i="7"/>
  <c r="D48" i="7"/>
  <c r="D42" i="7"/>
  <c r="D37" i="7"/>
  <c r="D33" i="7"/>
  <c r="D30" i="7"/>
  <c r="D26" i="7"/>
  <c r="D20" i="7"/>
  <c r="D16" i="7"/>
  <c r="D12" i="7"/>
  <c r="D11" i="7" s="1"/>
  <c r="D8" i="7"/>
  <c r="D7" i="7"/>
  <c r="F168" i="7"/>
  <c r="F167" i="7" s="1"/>
  <c r="C169" i="7"/>
  <c r="C168" i="7" s="1"/>
  <c r="C167" i="7" s="1"/>
  <c r="E168" i="7"/>
  <c r="E167" i="7" s="1"/>
  <c r="F164" i="7"/>
  <c r="E164" i="7"/>
  <c r="C164" i="7"/>
  <c r="F161" i="7"/>
  <c r="E161" i="7"/>
  <c r="C161" i="7"/>
  <c r="F158" i="7"/>
  <c r="E158" i="7"/>
  <c r="C158" i="7"/>
  <c r="F155" i="7"/>
  <c r="E155" i="7"/>
  <c r="C155" i="7"/>
  <c r="F152" i="7"/>
  <c r="E152" i="7"/>
  <c r="C152" i="7"/>
  <c r="F150" i="7"/>
  <c r="E150" i="7"/>
  <c r="C150" i="7"/>
  <c r="F146" i="7"/>
  <c r="E146" i="7"/>
  <c r="C146" i="7"/>
  <c r="F143" i="7"/>
  <c r="E143" i="7"/>
  <c r="C143" i="7"/>
  <c r="F140" i="7"/>
  <c r="E140" i="7"/>
  <c r="C140" i="7"/>
  <c r="F137" i="7"/>
  <c r="E137" i="7"/>
  <c r="C137" i="7"/>
  <c r="F134" i="7"/>
  <c r="E134" i="7"/>
  <c r="C134" i="7"/>
  <c r="F131" i="7"/>
  <c r="E131" i="7"/>
  <c r="C131" i="7"/>
  <c r="F128" i="7"/>
  <c r="E128" i="7"/>
  <c r="C128" i="7"/>
  <c r="F122" i="7"/>
  <c r="F121" i="7" s="1"/>
  <c r="E122" i="7"/>
  <c r="E121" i="7" s="1"/>
  <c r="C122" i="7"/>
  <c r="C121" i="7" s="1"/>
  <c r="F118" i="7"/>
  <c r="E118" i="7"/>
  <c r="C118" i="7"/>
  <c r="F112" i="7"/>
  <c r="F111" i="7" s="1"/>
  <c r="E112" i="7"/>
  <c r="C112" i="7"/>
  <c r="F108" i="7"/>
  <c r="F107" i="7" s="1"/>
  <c r="E108" i="7"/>
  <c r="E107" i="7" s="1"/>
  <c r="C108" i="7"/>
  <c r="C107" i="7" s="1"/>
  <c r="F105" i="7"/>
  <c r="F104" i="7" s="1"/>
  <c r="E105" i="7"/>
  <c r="E104" i="7" s="1"/>
  <c r="C105" i="7"/>
  <c r="C104" i="7" s="1"/>
  <c r="F102" i="7"/>
  <c r="F101" i="7" s="1"/>
  <c r="E102" i="7"/>
  <c r="E101" i="7" s="1"/>
  <c r="C102" i="7"/>
  <c r="C101" i="7" s="1"/>
  <c r="F99" i="7"/>
  <c r="F98" i="7" s="1"/>
  <c r="E99" i="7"/>
  <c r="E98" i="7" s="1"/>
  <c r="C99" i="7"/>
  <c r="C98" i="7" s="1"/>
  <c r="F96" i="7"/>
  <c r="F95" i="7" s="1"/>
  <c r="E96" i="7"/>
  <c r="E95" i="7" s="1"/>
  <c r="C96" i="7"/>
  <c r="C95" i="7" s="1"/>
  <c r="F93" i="7"/>
  <c r="E93" i="7"/>
  <c r="C93" i="7"/>
  <c r="F90" i="7"/>
  <c r="E90" i="7"/>
  <c r="C90" i="7"/>
  <c r="F85" i="7"/>
  <c r="E85" i="7"/>
  <c r="C85" i="7"/>
  <c r="F82" i="7"/>
  <c r="E82" i="7"/>
  <c r="C82" i="7"/>
  <c r="F79" i="7"/>
  <c r="E79" i="7"/>
  <c r="C79" i="7"/>
  <c r="F76" i="7"/>
  <c r="E76" i="7"/>
  <c r="C76" i="7"/>
  <c r="F74" i="7"/>
  <c r="F73" i="7" s="1"/>
  <c r="E74" i="7"/>
  <c r="C74" i="7"/>
  <c r="F70" i="7"/>
  <c r="F69" i="7" s="1"/>
  <c r="E70" i="7"/>
  <c r="E69" i="7" s="1"/>
  <c r="C70" i="7"/>
  <c r="C69" i="7" s="1"/>
  <c r="F67" i="7"/>
  <c r="E67" i="7"/>
  <c r="C67" i="7"/>
  <c r="F64" i="7"/>
  <c r="E64" i="7"/>
  <c r="C64" i="7"/>
  <c r="F62" i="7"/>
  <c r="F61" i="7" s="1"/>
  <c r="E62" i="7"/>
  <c r="C62" i="7"/>
  <c r="F57" i="7"/>
  <c r="E57" i="7"/>
  <c r="C57" i="7"/>
  <c r="F52" i="7"/>
  <c r="E52" i="7"/>
  <c r="C52" i="7"/>
  <c r="F48" i="7"/>
  <c r="E48" i="7"/>
  <c r="C48" i="7"/>
  <c r="F42" i="7"/>
  <c r="E42" i="7"/>
  <c r="C42" i="7"/>
  <c r="F37" i="7"/>
  <c r="E37" i="7"/>
  <c r="C37" i="7"/>
  <c r="F33" i="7"/>
  <c r="E33" i="7"/>
  <c r="C33" i="7"/>
  <c r="F30" i="7"/>
  <c r="E30" i="7"/>
  <c r="C30" i="7"/>
  <c r="F26" i="7"/>
  <c r="E26" i="7"/>
  <c r="C26" i="7"/>
  <c r="F20" i="7"/>
  <c r="E20" i="7"/>
  <c r="C20" i="7"/>
  <c r="F16" i="7"/>
  <c r="E16" i="7"/>
  <c r="C16" i="7"/>
  <c r="F12" i="7"/>
  <c r="F11" i="7" s="1"/>
  <c r="E12" i="7"/>
  <c r="E11" i="7" s="1"/>
  <c r="C12" i="7"/>
  <c r="C11" i="7" s="1"/>
  <c r="F8" i="7"/>
  <c r="E8" i="7"/>
  <c r="C8" i="7"/>
  <c r="F7" i="7"/>
  <c r="E7" i="7"/>
  <c r="C7" i="7"/>
  <c r="G14" i="10"/>
  <c r="G11" i="10"/>
  <c r="G8" i="10"/>
  <c r="C6" i="7" l="1"/>
  <c r="E127" i="7"/>
  <c r="D61" i="7"/>
  <c r="C127" i="7"/>
  <c r="C15" i="7"/>
  <c r="C61" i="7"/>
  <c r="C73" i="7"/>
  <c r="C149" i="7"/>
  <c r="E61" i="7"/>
  <c r="E111" i="7"/>
  <c r="E149" i="7"/>
  <c r="E126" i="7" s="1"/>
  <c r="F127" i="7"/>
  <c r="C111" i="7"/>
  <c r="D127" i="7"/>
  <c r="D126" i="7" s="1"/>
  <c r="E73" i="7"/>
  <c r="F29" i="7"/>
  <c r="F15" i="7"/>
  <c r="E15" i="7"/>
  <c r="D15" i="7"/>
  <c r="F149" i="7"/>
  <c r="F126" i="7" s="1"/>
  <c r="E6" i="7"/>
  <c r="F6" i="7"/>
  <c r="C89" i="7"/>
  <c r="F89" i="7"/>
  <c r="D29" i="7"/>
  <c r="C29" i="7"/>
  <c r="E29" i="7"/>
  <c r="E89" i="7"/>
  <c r="D6" i="7"/>
  <c r="D73" i="7"/>
  <c r="F37" i="10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C126" i="7" l="1"/>
  <c r="C14" i="7"/>
  <c r="H14" i="10"/>
  <c r="H22" i="10" s="1"/>
  <c r="H28" i="10" s="1"/>
  <c r="H29" i="10" s="1"/>
  <c r="E14" i="7"/>
  <c r="E5" i="7" s="1"/>
  <c r="F14" i="7"/>
  <c r="F5" i="7" s="1"/>
  <c r="D14" i="7"/>
  <c r="D5" i="7" s="1"/>
  <c r="I22" i="10"/>
  <c r="I28" i="10" s="1"/>
  <c r="I29" i="10" s="1"/>
  <c r="J22" i="10"/>
  <c r="J28" i="10" s="1"/>
  <c r="J29" i="10" s="1"/>
  <c r="F22" i="10"/>
  <c r="F28" i="10" s="1"/>
  <c r="F29" i="10" s="1"/>
  <c r="G29" i="10"/>
  <c r="C5" i="7" l="1"/>
</calcChain>
</file>

<file path=xl/sharedStrings.xml><?xml version="1.0" encoding="utf-8"?>
<sst xmlns="http://schemas.openxmlformats.org/spreadsheetml/2006/main" count="479" uniqueCount="203">
  <si>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</si>
  <si>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</si>
  <si>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</si>
  <si>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</si>
  <si>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</si>
  <si>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</si>
  <si>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</si>
  <si>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</si>
  <si>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</si>
  <si>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</si>
  <si>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</si>
  <si>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</si>
  <si>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</si>
  <si>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</si>
  <si>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</si>
  <si>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</si>
  <si>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</si>
  <si>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</si>
  <si>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</si>
  <si>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</si>
  <si>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</si>
  <si>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</si>
  <si>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</si>
  <si>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</si>
  <si>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</si>
  <si>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</si>
  <si>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</si>
  <si>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</si>
  <si>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</si>
  <si>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</si>
  <si>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</si>
  <si>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</si>
  <si>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</si>
  <si>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</si>
  <si>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</si>
  <si>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</si>
  <si>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</si>
  <si>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</si>
  <si>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</si>
  <si>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</si>
  <si>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</si>
  <si>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</si>
  <si>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</si>
  <si>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</si>
  <si>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</si>
  <si>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</si>
  <si>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</si>
  <si>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</si>
  <si>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</si>
  <si>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</si>
  <si>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</si>
  <si>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</si>
  <si>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</si>
  <si>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</si>
  <si>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</si>
  <si>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</si>
  <si>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</si>
  <si>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</si>
  <si>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</si>
  <si>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</si>
  <si>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</si>
  <si>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</si>
  <si>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</si>
  <si>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</si>
  <si>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</si>
  <si>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</si>
  <si>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</si>
  <si>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</si>
  <si>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</si>
  <si>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</si>
  <si>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</si>
  <si>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PLAN 2023.</t>
  </si>
  <si>
    <t>PROJEKCIJA 2025.</t>
  </si>
  <si>
    <t>Glava 00301</t>
  </si>
  <si>
    <t>PK-OSNOVNA ŠKOLA:</t>
  </si>
  <si>
    <t>Program M033200</t>
  </si>
  <si>
    <t>DECENTRALIZIRANE FUN.-MINIMALNI FIN.STANDARD</t>
  </si>
  <si>
    <t>Aktivnost M033200A320001</t>
  </si>
  <si>
    <t>REDOVNA PROGRAMSKA DJELATNOST OSNOVNIH ŠKOLA</t>
  </si>
  <si>
    <t>Izvor 1.2.1.</t>
  </si>
  <si>
    <t>POREZNI PRIHODI ZA DECENTRALIZIRANE FUNKCIJE</t>
  </si>
  <si>
    <t>Financijski rashodi</t>
  </si>
  <si>
    <t>Aktivnost M033200A320003</t>
  </si>
  <si>
    <t>KAPITALNA ULAGANJA U OPREMU - DECENTR.SREDSTVA/ po razrednom odjelu</t>
  </si>
  <si>
    <t>Program M033201</t>
  </si>
  <si>
    <t>ŠIRE JAVNE POTREBE-IZNAD MINIMALNOG STANDARDA</t>
  </si>
  <si>
    <t>Aktivnost M033201A320101</t>
  </si>
  <si>
    <t>SUFINANCIR.PRODUŽENOG BORAV.ICJELOD.NASTAVE</t>
  </si>
  <si>
    <t>Izvor 1.1.1.</t>
  </si>
  <si>
    <t>PRIHODI OD GRADA/PLAN ŠKOLE</t>
  </si>
  <si>
    <t>Izvor 4.3.1.</t>
  </si>
  <si>
    <t>OSTALI NAMJENSKI PRIHODI</t>
  </si>
  <si>
    <t>Rezultat poslovanja</t>
  </si>
  <si>
    <t>Izvor 5.5.1.</t>
  </si>
  <si>
    <t>POMOĆI IZ DRUGIH PRORAČUNA</t>
  </si>
  <si>
    <t>Aktivnost M033201A320102</t>
  </si>
  <si>
    <t>IZVANNASTAVNE I IZVANŠKOLSKE AKTIVNOSTI</t>
  </si>
  <si>
    <t>PRIHODI OD GRADA-PLAN ŠKOLA KLUBOVI MLADIH TEHNIČARA,…</t>
  </si>
  <si>
    <t>Izvor 3.1.1.</t>
  </si>
  <si>
    <t>VLASTITI PRIHODI-PK</t>
  </si>
  <si>
    <t>PRIHODI ZA POSEBNE NAMJENE-PK</t>
  </si>
  <si>
    <t>Izvor 5.3.1.</t>
  </si>
  <si>
    <t>POMOĆI IZ DRŽAVNOG PRORAČUNA-PK</t>
  </si>
  <si>
    <t>Izvor 5.4.1.</t>
  </si>
  <si>
    <t>POMOĆI IZ ŽUPANIJSKOG PRORAČUNA-PK</t>
  </si>
  <si>
    <t>POMOĆI IZ DRUGIH PRORAČUNA-PK</t>
  </si>
  <si>
    <t>Izvor 6.1.1.</t>
  </si>
  <si>
    <t>DONACIJE-PK</t>
  </si>
  <si>
    <t>Aktivnost M033201A320103</t>
  </si>
  <si>
    <t>MANIFESTACIJE ODGOJA I ŠKOLSTVA</t>
  </si>
  <si>
    <t>PRIHODI OD GRADA</t>
  </si>
  <si>
    <t>Aktivnost M033201A320105</t>
  </si>
  <si>
    <t>POMOĆNICI U NASTAVI-GRAD</t>
  </si>
  <si>
    <t>Aktivnost M033201A320106</t>
  </si>
  <si>
    <t>HITNE INTERVENCIJE I ODRŽAVANJE ŠKOLE</t>
  </si>
  <si>
    <t>PRIHODI OD GRADA/plan škole /lom stakla</t>
  </si>
  <si>
    <t>Izvor 7.1.1.</t>
  </si>
  <si>
    <t>PRIHODI OD NEFINANCIJSKE IMOVINE I OSIGURANJA-PK</t>
  </si>
  <si>
    <t>Aktivnost M033201A320107</t>
  </si>
  <si>
    <t>NABAVKA UDŽENIKA I PRIBORA</t>
  </si>
  <si>
    <t>Naknade građanima i kućanstvima</t>
  </si>
  <si>
    <t>Aktivnost M033201A320109</t>
  </si>
  <si>
    <t>OSIGURANJE UČENIKA OSNOVNIH ŠKOLA</t>
  </si>
  <si>
    <t>Aktivnost M033201A320110</t>
  </si>
  <si>
    <t>DIOKLECIJANOVA ŠKRINJICA</t>
  </si>
  <si>
    <t>Aktivnost M033201A320111</t>
  </si>
  <si>
    <t>PROMETNI ODGOJ I SIGURNOST U PROMETU-POLIGON</t>
  </si>
  <si>
    <t>Aktivnost M033201A320117</t>
  </si>
  <si>
    <t>ŠKOLSKA SHEMA VOĆA I POVRĆA</t>
  </si>
  <si>
    <t>PRIHODI OD GRADA-plan škola</t>
  </si>
  <si>
    <t>Aktivnost M033201A320125</t>
  </si>
  <si>
    <t>PROJEKT E-ŠKOLE</t>
  </si>
  <si>
    <t>Aktivnost M033201T320119</t>
  </si>
  <si>
    <t>EU PROJEKTI  KOJE PROVODE OŠ / ERASMU/navesti ime projekta/</t>
  </si>
  <si>
    <t>Izvor 5.1.1.</t>
  </si>
  <si>
    <t>POMOĆI OD MEĐUNARODNIH ORGANIZACIJA I TIJELA EU-PK</t>
  </si>
  <si>
    <t>Višak prihoda</t>
  </si>
  <si>
    <t>Izvor 5.2.1.</t>
  </si>
  <si>
    <t>POMOĆI TEMELJEM PRIJENOSA EU SREDSTAVA-PK</t>
  </si>
  <si>
    <t>Aktivnost M033201T320122</t>
  </si>
  <si>
    <t>PRIHODI OD GRADA/ plan škole</t>
  </si>
  <si>
    <t>Program M033202</t>
  </si>
  <si>
    <t>KAPITALNA ULAGANJA U OŠ - IZNAD STANDARDA</t>
  </si>
  <si>
    <t>Kapitalni projekt    K320201</t>
  </si>
  <si>
    <t>KUPNJA OPREME ZA OŠ/samo vlastita sredstva/</t>
  </si>
  <si>
    <t>Aktivnost M033202T320215</t>
  </si>
  <si>
    <t>NABAVKA ŠKOLSKE LEKTIRE</t>
  </si>
  <si>
    <t>PRIHODI OD GRADA-40€ po razrednom odjelu</t>
  </si>
  <si>
    <t>Program M033203</t>
  </si>
  <si>
    <t>RASHODI ZA ZAPOSLENE U OSNOVNIM ŠKOLAMA</t>
  </si>
  <si>
    <t>Aktivnost M033203A320301</t>
  </si>
  <si>
    <t>RASHODI ZA ZAPOSLENE</t>
  </si>
  <si>
    <t>Ostali financ. rashodi</t>
  </si>
  <si>
    <t>PLAN 2024.</t>
  </si>
  <si>
    <t>PROJEKCIJA 2026.</t>
  </si>
  <si>
    <t>"S POMOĆNIKOM MOGU BOLJE VI"-EU</t>
  </si>
  <si>
    <t>Izvor</t>
  </si>
  <si>
    <t>Plan za 2023.</t>
  </si>
  <si>
    <t>Projekcija 
za 2024.</t>
  </si>
  <si>
    <t>Pomoći iz Drž. proračuna</t>
  </si>
  <si>
    <t>Pomoći iz Žup. Proračuna</t>
  </si>
  <si>
    <t>Prihodi od uprav. i admin. pristojbi, pristojbi po poseb. propisima i naknada</t>
  </si>
  <si>
    <t>Prihodi za posebne namjene</t>
  </si>
  <si>
    <t>Donacije</t>
  </si>
  <si>
    <t>Vlastiti prihodi</t>
  </si>
  <si>
    <t>Prihodi od Grada</t>
  </si>
  <si>
    <t>Prihodi za decentr. Funkcije</t>
  </si>
  <si>
    <t>Vlastiti izvori</t>
  </si>
  <si>
    <t>Pomoći iz Drž. Proračuna</t>
  </si>
  <si>
    <t>RASHODI POSLOVANJA</t>
  </si>
  <si>
    <t>Prihodi za decentr. funkcije</t>
  </si>
  <si>
    <t>Prihodi od nefinanc. Imovine</t>
  </si>
  <si>
    <t>...</t>
  </si>
  <si>
    <t>Plan
za 2024.</t>
  </si>
  <si>
    <t>BROJČANA OZNAKA I NAZIV</t>
  </si>
  <si>
    <t>09 Obrazovanje</t>
  </si>
  <si>
    <t>091 Predškolsko i osnovno obrazovanje</t>
  </si>
  <si>
    <t>096 Dodatne usluge u obrazovanju</t>
  </si>
  <si>
    <t>Plan 
za 2024.</t>
  </si>
  <si>
    <t>Tekuće donacije u naravi</t>
  </si>
  <si>
    <t>Tekuće pomoći u naravi</t>
  </si>
  <si>
    <t>B. RAČUN FINANCIRANJA PREMA EKONOMSKOJ KLASIFIKACIJI I IZVORIMA FINANCIRANJA</t>
  </si>
  <si>
    <t>Prihodi za posebne namjene višak</t>
  </si>
  <si>
    <t>Vlastiti prihod višak</t>
  </si>
  <si>
    <t>Višak</t>
  </si>
  <si>
    <t>Vlastiti prihodi višak</t>
  </si>
  <si>
    <t>Višak od stanova</t>
  </si>
  <si>
    <t>Višak od donacija</t>
  </si>
  <si>
    <t>652.. + prehrana ministarstvo</t>
  </si>
  <si>
    <t>sve šta nije obrazovanje</t>
  </si>
  <si>
    <t>Višak od vlastitih sredstava</t>
  </si>
  <si>
    <t xml:space="preserve">  12 Prihodi za decentralizirane funkcije</t>
  </si>
  <si>
    <t xml:space="preserve">  53 Pomoći iz državnog proračuna</t>
  </si>
  <si>
    <t xml:space="preserve">  54 Pomoći iz županijskog proračuna</t>
  </si>
  <si>
    <t>6 Donacije</t>
  </si>
  <si>
    <t xml:space="preserve">  61 Donacije</t>
  </si>
  <si>
    <t>7 Prihodi od nefinancijske imovine</t>
  </si>
  <si>
    <t xml:space="preserve"> 72 Prihodi od prodaje dugotrajne imovine</t>
  </si>
  <si>
    <t>9 Rezultat</t>
  </si>
  <si>
    <t xml:space="preserve"> 93 Vlastiti prihod - višak</t>
  </si>
  <si>
    <t xml:space="preserve"> 94 Prihod za posebne namjene- višak</t>
  </si>
  <si>
    <t xml:space="preserve"> 96 Pomoći - višak</t>
  </si>
  <si>
    <t xml:space="preserve">  12 Rashodi za decentralizirane funkcije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</si>
</sst>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FFFF"/>
      <name val="Arial"/>
      <family val="2"/>
      <charset val="238"/>
    </font>
    <font>
      <i/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7"/>
      <name val="Arial"/>
      <family val="2"/>
      <charset val="238"/>
    </font>
    <font>
      <b/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60497A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4D79B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19" fillId="5" borderId="6" xfId="0" applyFont="1" applyFill="1" applyBorder="1" applyAlignment="1" applyProtection="1">
      <alignment horizontal="center" vertical="top" wrapText="1" readingOrder="1"/>
      <protection locked="0"/>
    </xf>
    <xf numFmtId="0" fontId="19" fillId="5" borderId="3" xfId="0" applyFont="1" applyFill="1" applyBorder="1" applyAlignment="1" applyProtection="1">
      <alignment horizontal="center" vertical="top" wrapText="1" readingOrder="1"/>
      <protection locked="0"/>
    </xf>
    <xf numFmtId="0" fontId="20" fillId="6" borderId="7" xfId="0" applyFont="1" applyFill="1" applyBorder="1" applyAlignment="1" applyProtection="1">
      <alignment vertical="top" wrapText="1" readingOrder="1"/>
      <protection locked="0"/>
    </xf>
    <xf numFmtId="0" fontId="20" fillId="6" borderId="8" xfId="0" applyFont="1" applyFill="1" applyBorder="1" applyAlignment="1" applyProtection="1">
      <alignment vertical="top" wrapText="1" readingOrder="1"/>
      <protection locked="0"/>
    </xf>
    <xf numFmtId="164" fontId="20" fillId="6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19" fillId="7" borderId="3" xfId="0" applyFont="1" applyFill="1" applyBorder="1" applyAlignment="1" applyProtection="1">
      <alignment vertical="top" wrapText="1" readingOrder="1"/>
      <protection locked="0"/>
    </xf>
    <xf numFmtId="0" fontId="19" fillId="7" borderId="1" xfId="0" applyFont="1" applyFill="1" applyBorder="1" applyAlignment="1" applyProtection="1">
      <alignment vertical="top" wrapText="1" readingOrder="1"/>
      <protection locked="0"/>
    </xf>
    <xf numFmtId="164" fontId="19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9" fillId="8" borderId="3" xfId="0" applyFont="1" applyFill="1" applyBorder="1" applyAlignment="1" applyProtection="1">
      <alignment vertical="top" wrapText="1" readingOrder="1"/>
      <protection locked="0"/>
    </xf>
    <xf numFmtId="0" fontId="19" fillId="8" borderId="1" xfId="0" applyFont="1" applyFill="1" applyBorder="1" applyAlignment="1" applyProtection="1">
      <alignment vertical="top" wrapText="1" readingOrder="1"/>
      <protection locked="0"/>
    </xf>
    <xf numFmtId="164" fontId="19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1" fillId="9" borderId="3" xfId="0" applyFont="1" applyFill="1" applyBorder="1" applyAlignment="1" applyProtection="1">
      <alignment vertical="top" wrapText="1" readingOrder="1"/>
      <protection locked="0"/>
    </xf>
    <xf numFmtId="0" fontId="21" fillId="9" borderId="1" xfId="0" applyFont="1" applyFill="1" applyBorder="1" applyAlignment="1" applyProtection="1">
      <alignment vertical="top" wrapText="1" readingOrder="1"/>
      <protection locked="0"/>
    </xf>
    <xf numFmtId="164" fontId="21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0" borderId="3" xfId="0" applyFont="1" applyFill="1" applyBorder="1" applyAlignment="1" applyProtection="1">
      <alignment vertical="top" wrapText="1" readingOrder="1"/>
      <protection locked="0"/>
    </xf>
    <xf numFmtId="0" fontId="22" fillId="10" borderId="1" xfId="0" applyFont="1" applyFill="1" applyBorder="1" applyAlignment="1" applyProtection="1">
      <alignment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vertical="top" wrapText="1" readingOrder="1"/>
      <protection locked="0"/>
    </xf>
    <xf numFmtId="0" fontId="22" fillId="10" borderId="1" xfId="0" applyFont="1" applyFill="1" applyBorder="1" applyAlignment="1" applyProtection="1">
      <alignment horizontal="left" vertical="top" wrapText="1" readingOrder="1"/>
      <protection locked="0"/>
    </xf>
    <xf numFmtId="164" fontId="22" fillId="1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9" borderId="1" xfId="0" applyFont="1" applyFill="1" applyBorder="1" applyAlignment="1" applyProtection="1">
      <alignment vertical="top" wrapText="1" readingOrder="1"/>
      <protection locked="0"/>
    </xf>
    <xf numFmtId="164" fontId="21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horizontal="left" vertical="top" wrapText="1" readingOrder="1"/>
      <protection locked="0"/>
    </xf>
    <xf numFmtId="0" fontId="19" fillId="11" borderId="3" xfId="0" applyFont="1" applyFill="1" applyBorder="1" applyAlignment="1" applyProtection="1">
      <alignment vertical="top" wrapText="1" readingOrder="1"/>
      <protection locked="0"/>
    </xf>
    <xf numFmtId="0" fontId="19" fillId="11" borderId="1" xfId="0" applyFont="1" applyFill="1" applyBorder="1" applyAlignment="1" applyProtection="1">
      <alignment vertical="top" wrapText="1" readingOrder="1"/>
      <protection locked="0"/>
    </xf>
    <xf numFmtId="164" fontId="19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1" fillId="9" borderId="8" xfId="0" applyFont="1" applyFill="1" applyBorder="1" applyAlignment="1" applyProtection="1">
      <alignment vertical="top" wrapText="1" readingOrder="1"/>
      <protection locked="0"/>
    </xf>
    <xf numFmtId="0" fontId="22" fillId="10" borderId="3" xfId="0" applyFont="1" applyFill="1" applyBorder="1" applyAlignment="1" applyProtection="1">
      <alignment horizontal="left" vertical="top" wrapText="1" readingOrder="1"/>
      <protection locked="0"/>
    </xf>
    <xf numFmtId="0" fontId="21" fillId="9" borderId="9" xfId="0" applyFont="1" applyFill="1" applyBorder="1" applyAlignment="1" applyProtection="1">
      <alignment vertical="top" wrapText="1" readingOrder="1"/>
      <protection locked="0"/>
    </xf>
    <xf numFmtId="0" fontId="21" fillId="9" borderId="10" xfId="0" applyFont="1" applyFill="1" applyBorder="1" applyAlignment="1" applyProtection="1">
      <alignment vertical="top" wrapText="1" readingOrder="1"/>
      <protection locked="0"/>
    </xf>
    <xf numFmtId="0" fontId="22" fillId="10" borderId="9" xfId="0" applyFont="1" applyFill="1" applyBorder="1" applyAlignment="1" applyProtection="1">
      <alignment vertical="top" wrapText="1" readingOrder="1"/>
      <protection locked="0"/>
    </xf>
    <xf numFmtId="164" fontId="22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6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L15" sqref="L1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0" t="s">
        <v>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10" t="s">
        <v>19</v>
      </c>
      <c r="B3" s="110"/>
      <c r="C3" s="110"/>
      <c r="D3" s="110"/>
      <c r="E3" s="110"/>
      <c r="F3" s="110"/>
      <c r="G3" s="110"/>
      <c r="H3" s="110"/>
      <c r="I3" s="123"/>
      <c r="J3" s="123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10" t="s">
        <v>24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37</v>
      </c>
    </row>
    <row r="7" spans="1:10" ht="25.5" x14ac:dyDescent="0.25">
      <c r="A7" s="27"/>
      <c r="B7" s="28"/>
      <c r="C7" s="28"/>
      <c r="D7" s="29"/>
      <c r="E7" s="30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25">
      <c r="A8" s="115" t="s">
        <v>0</v>
      </c>
      <c r="B8" s="109"/>
      <c r="C8" s="109"/>
      <c r="D8" s="109"/>
      <c r="E8" s="124"/>
      <c r="F8" s="31"/>
      <c r="G8" s="31">
        <f>SUM(G9:G10)</f>
        <v>1655388</v>
      </c>
      <c r="H8" s="31">
        <f>H9+H10</f>
        <v>1913960</v>
      </c>
      <c r="I8" s="31">
        <f>I9+I10</f>
        <v>1913960</v>
      </c>
      <c r="J8" s="31">
        <f>J9+J10</f>
        <v>1913960</v>
      </c>
    </row>
    <row r="9" spans="1:10" x14ac:dyDescent="0.25">
      <c r="A9" s="125" t="s">
        <v>40</v>
      </c>
      <c r="B9" s="126"/>
      <c r="C9" s="126"/>
      <c r="D9" s="126"/>
      <c r="E9" s="122"/>
      <c r="F9" s="32"/>
      <c r="G9" s="32">
        <v>1655088</v>
      </c>
      <c r="H9" s="32">
        <v>1913810</v>
      </c>
      <c r="I9" s="32">
        <v>1913810</v>
      </c>
      <c r="J9" s="32">
        <v>1913810</v>
      </c>
    </row>
    <row r="10" spans="1:10" x14ac:dyDescent="0.25">
      <c r="A10" s="127" t="s">
        <v>41</v>
      </c>
      <c r="B10" s="122"/>
      <c r="C10" s="122"/>
      <c r="D10" s="122"/>
      <c r="E10" s="122"/>
      <c r="F10" s="32"/>
      <c r="G10" s="32">
        <v>300</v>
      </c>
      <c r="H10" s="32">
        <v>150</v>
      </c>
      <c r="I10" s="32">
        <v>150</v>
      </c>
      <c r="J10" s="32">
        <v>150</v>
      </c>
    </row>
    <row r="11" spans="1:10" x14ac:dyDescent="0.25">
      <c r="A11" s="35" t="s">
        <v>1</v>
      </c>
      <c r="B11" s="43"/>
      <c r="C11" s="43"/>
      <c r="D11" s="43"/>
      <c r="E11" s="43"/>
      <c r="F11" s="31"/>
      <c r="G11" s="31">
        <f>SUM(G12:G13)</f>
        <v>1656208</v>
      </c>
      <c r="H11" s="31">
        <f t="shared" ref="H11" si="0">H12+H13</f>
        <v>1914260</v>
      </c>
      <c r="I11" s="31">
        <f t="shared" ref="I11:J11" si="1">I12+I13</f>
        <v>1913960</v>
      </c>
      <c r="J11" s="31">
        <f t="shared" si="1"/>
        <v>1913960</v>
      </c>
    </row>
    <row r="12" spans="1:10" x14ac:dyDescent="0.25">
      <c r="A12" s="128" t="s">
        <v>42</v>
      </c>
      <c r="B12" s="126"/>
      <c r="C12" s="126"/>
      <c r="D12" s="126"/>
      <c r="E12" s="126"/>
      <c r="F12" s="32"/>
      <c r="G12" s="32">
        <v>1636798</v>
      </c>
      <c r="H12" s="32">
        <v>1895230</v>
      </c>
      <c r="I12" s="32">
        <v>1894930</v>
      </c>
      <c r="J12" s="32">
        <v>1894930</v>
      </c>
    </row>
    <row r="13" spans="1:10" x14ac:dyDescent="0.25">
      <c r="A13" s="121" t="s">
        <v>43</v>
      </c>
      <c r="B13" s="122"/>
      <c r="C13" s="122"/>
      <c r="D13" s="122"/>
      <c r="E13" s="122"/>
      <c r="F13" s="45"/>
      <c r="G13" s="45">
        <v>19410</v>
      </c>
      <c r="H13" s="45">
        <v>19030</v>
      </c>
      <c r="I13" s="45">
        <v>19030</v>
      </c>
      <c r="J13" s="45">
        <v>19030</v>
      </c>
    </row>
    <row r="14" spans="1:10" x14ac:dyDescent="0.25">
      <c r="A14" s="108" t="s">
        <v>63</v>
      </c>
      <c r="B14" s="109"/>
      <c r="C14" s="109"/>
      <c r="D14" s="109"/>
      <c r="E14" s="109"/>
      <c r="F14" s="61"/>
      <c r="G14" s="61">
        <f>G8-G11</f>
        <v>-820</v>
      </c>
      <c r="H14" s="31">
        <f t="shared" ref="H14" si="2">H8-H11</f>
        <v>-300</v>
      </c>
      <c r="I14" s="31">
        <f t="shared" ref="I14:J14" si="3">I8-I11</f>
        <v>0</v>
      </c>
      <c r="J14" s="31">
        <f t="shared" si="3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10" t="s">
        <v>25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25">
      <c r="A19" s="121" t="s">
        <v>44</v>
      </c>
      <c r="B19" s="122"/>
      <c r="C19" s="122"/>
      <c r="D19" s="122"/>
      <c r="E19" s="122"/>
      <c r="F19" s="45"/>
      <c r="G19" s="45"/>
      <c r="H19" s="45"/>
      <c r="I19" s="45"/>
      <c r="J19" s="44"/>
    </row>
    <row r="20" spans="1:10" x14ac:dyDescent="0.25">
      <c r="A20" s="121" t="s">
        <v>45</v>
      </c>
      <c r="B20" s="122"/>
      <c r="C20" s="122"/>
      <c r="D20" s="122"/>
      <c r="E20" s="122"/>
      <c r="F20" s="45"/>
      <c r="G20" s="45"/>
      <c r="H20" s="45"/>
      <c r="I20" s="45"/>
      <c r="J20" s="44"/>
    </row>
    <row r="21" spans="1:10" x14ac:dyDescent="0.25">
      <c r="A21" s="108" t="s">
        <v>2</v>
      </c>
      <c r="B21" s="109"/>
      <c r="C21" s="109"/>
      <c r="D21" s="109"/>
      <c r="E21" s="109"/>
      <c r="F21" s="31">
        <f>F19-F20</f>
        <v>0</v>
      </c>
      <c r="G21" s="31">
        <f t="shared" ref="G21:J21" si="4">G19-G20</f>
        <v>0</v>
      </c>
      <c r="H21" s="31">
        <f t="shared" si="4"/>
        <v>0</v>
      </c>
      <c r="I21" s="31">
        <f t="shared" si="4"/>
        <v>0</v>
      </c>
      <c r="J21" s="31">
        <f t="shared" si="4"/>
        <v>0</v>
      </c>
    </row>
    <row r="22" spans="1:10" x14ac:dyDescent="0.25">
      <c r="A22" s="108" t="s">
        <v>64</v>
      </c>
      <c r="B22" s="109"/>
      <c r="C22" s="109"/>
      <c r="D22" s="109"/>
      <c r="E22" s="109"/>
      <c r="F22" s="31">
        <f>F14+F21</f>
        <v>0</v>
      </c>
      <c r="G22" s="31">
        <v>0</v>
      </c>
      <c r="H22" s="31">
        <f t="shared" ref="H22:J22" si="5">H14+H21</f>
        <v>-300</v>
      </c>
      <c r="I22" s="31">
        <f t="shared" si="5"/>
        <v>0</v>
      </c>
      <c r="J22" s="31">
        <f t="shared" si="5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10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25">
      <c r="A27" s="112" t="s">
        <v>66</v>
      </c>
      <c r="B27" s="113"/>
      <c r="C27" s="113"/>
      <c r="D27" s="113"/>
      <c r="E27" s="114"/>
      <c r="F27" s="46">
        <v>0</v>
      </c>
      <c r="G27" s="46">
        <v>820</v>
      </c>
      <c r="H27" s="46">
        <v>300</v>
      </c>
      <c r="I27" s="46">
        <v>0</v>
      </c>
      <c r="J27" s="47">
        <v>0</v>
      </c>
    </row>
    <row r="28" spans="1:10" ht="15" customHeight="1" x14ac:dyDescent="0.25">
      <c r="A28" s="108" t="s">
        <v>67</v>
      </c>
      <c r="B28" s="109"/>
      <c r="C28" s="109"/>
      <c r="D28" s="109"/>
      <c r="E28" s="109"/>
      <c r="F28" s="48">
        <f>F22+F27</f>
        <v>0</v>
      </c>
      <c r="G28" s="48"/>
      <c r="H28" s="48">
        <f t="shared" ref="H28:J28" si="6">H22+H27</f>
        <v>0</v>
      </c>
      <c r="I28" s="48">
        <f t="shared" si="6"/>
        <v>0</v>
      </c>
      <c r="J28" s="49">
        <f t="shared" si="6"/>
        <v>0</v>
      </c>
    </row>
    <row r="29" spans="1:10" ht="45" customHeight="1" x14ac:dyDescent="0.25">
      <c r="A29" s="115" t="s">
        <v>68</v>
      </c>
      <c r="B29" s="116"/>
      <c r="C29" s="116"/>
      <c r="D29" s="116"/>
      <c r="E29" s="117"/>
      <c r="F29" s="48">
        <f>F14+F21+F27-F28</f>
        <v>0</v>
      </c>
      <c r="G29" s="48">
        <f t="shared" ref="G29:J29" si="7">G14+G21+G27-G28</f>
        <v>0</v>
      </c>
      <c r="H29" s="48">
        <f t="shared" si="7"/>
        <v>0</v>
      </c>
      <c r="I29" s="48">
        <f t="shared" si="7"/>
        <v>0</v>
      </c>
      <c r="J29" s="49">
        <f t="shared" si="7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118" t="s">
        <v>62</v>
      </c>
      <c r="B31" s="118"/>
      <c r="C31" s="118"/>
      <c r="D31" s="118"/>
      <c r="E31" s="118"/>
      <c r="F31" s="118"/>
      <c r="G31" s="118"/>
      <c r="H31" s="118"/>
      <c r="I31" s="118"/>
      <c r="J31" s="118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38</v>
      </c>
      <c r="G33" s="59" t="s">
        <v>36</v>
      </c>
      <c r="H33" s="59" t="s">
        <v>46</v>
      </c>
      <c r="I33" s="59" t="s">
        <v>47</v>
      </c>
      <c r="J33" s="59" t="s">
        <v>48</v>
      </c>
    </row>
    <row r="34" spans="1:10" x14ac:dyDescent="0.25">
      <c r="A34" s="112" t="s">
        <v>66</v>
      </c>
      <c r="B34" s="113"/>
      <c r="C34" s="113"/>
      <c r="D34" s="113"/>
      <c r="E34" s="114"/>
      <c r="F34" s="46">
        <v>0</v>
      </c>
      <c r="G34" s="46"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12" t="s">
        <v>69</v>
      </c>
      <c r="B35" s="113"/>
      <c r="C35" s="113"/>
      <c r="D35" s="113"/>
      <c r="E35" s="114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12" t="s">
        <v>70</v>
      </c>
      <c r="B36" s="119"/>
      <c r="C36" s="119"/>
      <c r="D36" s="119"/>
      <c r="E36" s="120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08" t="s">
        <v>67</v>
      </c>
      <c r="B37" s="109"/>
      <c r="C37" s="109"/>
      <c r="D37" s="109"/>
      <c r="E37" s="109"/>
      <c r="F37" s="33">
        <f>F34-F35+F36</f>
        <v>0</v>
      </c>
      <c r="G37" s="33">
        <f t="shared" ref="G37:J37" si="8">G34-G35+G36</f>
        <v>0</v>
      </c>
      <c r="H37" s="33">
        <f t="shared" si="8"/>
        <v>0</v>
      </c>
      <c r="I37" s="33">
        <f t="shared" si="8"/>
        <v>0</v>
      </c>
      <c r="J37" s="60">
        <f t="shared" si="8"/>
        <v>0</v>
      </c>
    </row>
    <row r="38" spans="1:10" ht="17.25" customHeight="1" x14ac:dyDescent="0.25"/>
    <row r="39" spans="1:10" x14ac:dyDescent="0.25">
      <c r="A39" s="106" t="s">
        <v>39</v>
      </c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opLeftCell="A16" workbookViewId="0">
      <selection activeCell="K16" sqref="K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85546875" customWidth="1"/>
    <col min="4" max="4" width="30.85546875" customWidth="1"/>
    <col min="5" max="5" width="15.85546875" customWidth="1"/>
    <col min="6" max="8" width="25.28515625" customWidth="1"/>
  </cols>
  <sheetData>
    <row r="1" spans="1:8" ht="42" customHeight="1" x14ac:dyDescent="0.25">
      <c r="A1" s="110" t="s">
        <v>32</v>
      </c>
      <c r="B1" s="110"/>
      <c r="C1" s="110"/>
      <c r="D1" s="110"/>
      <c r="E1" s="110"/>
      <c r="F1" s="110"/>
      <c r="G1" s="110"/>
    </row>
    <row r="2" spans="1:8" ht="18" customHeight="1" x14ac:dyDescent="0.25">
      <c r="A2" s="4"/>
      <c r="B2" s="4"/>
      <c r="C2" s="4"/>
      <c r="D2" s="4"/>
      <c r="E2" s="4"/>
      <c r="F2" s="4"/>
      <c r="G2" s="4"/>
      <c r="H2" s="23"/>
    </row>
    <row r="3" spans="1:8" ht="15.75" customHeight="1" x14ac:dyDescent="0.25">
      <c r="A3" s="110" t="s">
        <v>19</v>
      </c>
      <c r="B3" s="110"/>
      <c r="C3" s="110"/>
      <c r="D3" s="110"/>
      <c r="E3" s="110"/>
      <c r="F3" s="110"/>
      <c r="G3" s="110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0" t="s">
        <v>4</v>
      </c>
      <c r="B5" s="110"/>
      <c r="C5" s="110"/>
      <c r="D5" s="110"/>
      <c r="E5" s="110"/>
      <c r="F5" s="110"/>
      <c r="G5" s="110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0" t="s">
        <v>49</v>
      </c>
      <c r="B7" s="110"/>
      <c r="C7" s="110"/>
      <c r="D7" s="110"/>
      <c r="E7" s="110"/>
      <c r="F7" s="110"/>
      <c r="G7" s="110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156</v>
      </c>
      <c r="D9" s="18" t="s">
        <v>3</v>
      </c>
      <c r="E9" s="19" t="s">
        <v>157</v>
      </c>
      <c r="F9" s="19" t="s">
        <v>173</v>
      </c>
      <c r="G9" s="19" t="s">
        <v>26</v>
      </c>
      <c r="H9" s="19" t="s">
        <v>34</v>
      </c>
    </row>
    <row r="10" spans="1:8" ht="20.25" customHeight="1" x14ac:dyDescent="0.25">
      <c r="A10" s="10">
        <v>6</v>
      </c>
      <c r="B10" s="10"/>
      <c r="C10" s="10"/>
      <c r="D10" s="10" t="s">
        <v>7</v>
      </c>
      <c r="E10" s="97">
        <f>E11+E14+E16+E19</f>
        <v>1655088</v>
      </c>
      <c r="F10" s="97">
        <f>F11+F14+F16+F19</f>
        <v>1913810</v>
      </c>
      <c r="G10" s="97">
        <f>G11+G14+G16+G19</f>
        <v>1913810</v>
      </c>
      <c r="H10" s="97">
        <f>H11+H14+H16+H19</f>
        <v>1913810</v>
      </c>
    </row>
    <row r="11" spans="1:8" ht="25.5" customHeight="1" x14ac:dyDescent="0.25">
      <c r="A11" s="10"/>
      <c r="B11" s="10">
        <v>63</v>
      </c>
      <c r="C11" s="10"/>
      <c r="D11" s="10" t="s">
        <v>28</v>
      </c>
      <c r="E11" s="97">
        <f>E12+E13</f>
        <v>1340330</v>
      </c>
      <c r="F11" s="97">
        <f>F12+F13</f>
        <v>1522840</v>
      </c>
      <c r="G11" s="97">
        <f>G12+G13</f>
        <v>1522840</v>
      </c>
      <c r="H11" s="97">
        <f>H12+H13</f>
        <v>1522840</v>
      </c>
    </row>
    <row r="12" spans="1:8" ht="18.75" customHeight="1" x14ac:dyDescent="0.25">
      <c r="A12" s="11"/>
      <c r="B12" s="11"/>
      <c r="C12" s="12">
        <v>53</v>
      </c>
      <c r="D12" s="12" t="s">
        <v>159</v>
      </c>
      <c r="E12" s="9">
        <v>1337830</v>
      </c>
      <c r="F12" s="9">
        <v>1522440</v>
      </c>
      <c r="G12" s="9">
        <v>1522440</v>
      </c>
      <c r="H12" s="9">
        <v>1522440</v>
      </c>
    </row>
    <row r="13" spans="1:8" x14ac:dyDescent="0.25">
      <c r="A13" s="11"/>
      <c r="B13" s="11"/>
      <c r="C13" s="12">
        <v>54</v>
      </c>
      <c r="D13" s="12" t="s">
        <v>160</v>
      </c>
      <c r="E13" s="9">
        <v>2500</v>
      </c>
      <c r="F13" s="9">
        <v>400</v>
      </c>
      <c r="G13" s="9">
        <v>400</v>
      </c>
      <c r="H13" s="9">
        <v>400</v>
      </c>
    </row>
    <row r="14" spans="1:8" ht="51" x14ac:dyDescent="0.25">
      <c r="A14" s="10"/>
      <c r="B14" s="10">
        <v>65</v>
      </c>
      <c r="C14" s="10"/>
      <c r="D14" s="10" t="s">
        <v>161</v>
      </c>
      <c r="E14" s="97">
        <f>E15</f>
        <v>82750</v>
      </c>
      <c r="F14" s="97">
        <f>F15</f>
        <v>74434</v>
      </c>
      <c r="G14" s="97">
        <f>G15</f>
        <v>74434</v>
      </c>
      <c r="H14" s="97">
        <f>H15</f>
        <v>74434</v>
      </c>
    </row>
    <row r="15" spans="1:8" x14ac:dyDescent="0.25">
      <c r="A15" s="11"/>
      <c r="B15" s="11"/>
      <c r="C15" s="12">
        <v>43</v>
      </c>
      <c r="D15" s="12" t="s">
        <v>162</v>
      </c>
      <c r="E15" s="9">
        <v>82750</v>
      </c>
      <c r="F15" s="9">
        <v>74434</v>
      </c>
      <c r="G15" s="9">
        <v>74434</v>
      </c>
      <c r="H15" s="9">
        <v>74434</v>
      </c>
    </row>
    <row r="16" spans="1:8" x14ac:dyDescent="0.25">
      <c r="A16" s="10"/>
      <c r="B16" s="10">
        <v>66</v>
      </c>
      <c r="C16" s="10"/>
      <c r="D16" s="10" t="s">
        <v>163</v>
      </c>
      <c r="E16" s="97">
        <f>E17+E18</f>
        <v>4380</v>
      </c>
      <c r="F16" s="97">
        <f>F17+F18</f>
        <v>8400</v>
      </c>
      <c r="G16" s="97">
        <f>G17+G18</f>
        <v>8400</v>
      </c>
      <c r="H16" s="97">
        <f>H17+H18</f>
        <v>8400</v>
      </c>
    </row>
    <row r="17" spans="1:8" x14ac:dyDescent="0.25">
      <c r="A17" s="11"/>
      <c r="B17" s="11"/>
      <c r="C17" s="12">
        <v>31</v>
      </c>
      <c r="D17" s="12" t="s">
        <v>164</v>
      </c>
      <c r="E17" s="9">
        <v>3800</v>
      </c>
      <c r="F17" s="9">
        <v>7000</v>
      </c>
      <c r="G17" s="9">
        <v>7000</v>
      </c>
      <c r="H17" s="9">
        <v>7000</v>
      </c>
    </row>
    <row r="18" spans="1:8" x14ac:dyDescent="0.25">
      <c r="A18" s="11"/>
      <c r="B18" s="11"/>
      <c r="C18" s="12">
        <v>61</v>
      </c>
      <c r="D18" s="12" t="s">
        <v>163</v>
      </c>
      <c r="E18" s="9">
        <v>580</v>
      </c>
      <c r="F18" s="9">
        <v>1400</v>
      </c>
      <c r="G18" s="9">
        <v>1400</v>
      </c>
      <c r="H18" s="9">
        <v>1400</v>
      </c>
    </row>
    <row r="19" spans="1:8" ht="51" customHeight="1" x14ac:dyDescent="0.25">
      <c r="A19" s="10"/>
      <c r="B19" s="10">
        <v>67</v>
      </c>
      <c r="C19" s="10"/>
      <c r="D19" s="10" t="s">
        <v>29</v>
      </c>
      <c r="E19" s="97">
        <f>E20+E21</f>
        <v>227628</v>
      </c>
      <c r="F19" s="97">
        <f>F20+F21</f>
        <v>308136</v>
      </c>
      <c r="G19" s="97">
        <f>G20+G21</f>
        <v>308136</v>
      </c>
      <c r="H19" s="97">
        <f>H20+H21</f>
        <v>308136</v>
      </c>
    </row>
    <row r="20" spans="1:8" x14ac:dyDescent="0.25">
      <c r="A20" s="11"/>
      <c r="B20" s="11"/>
      <c r="C20" s="12">
        <v>11</v>
      </c>
      <c r="D20" s="12" t="s">
        <v>165</v>
      </c>
      <c r="E20" s="9">
        <v>146707</v>
      </c>
      <c r="F20" s="9">
        <v>227919</v>
      </c>
      <c r="G20" s="9">
        <v>227919</v>
      </c>
      <c r="H20" s="9">
        <v>227919</v>
      </c>
    </row>
    <row r="21" spans="1:8" x14ac:dyDescent="0.25">
      <c r="A21" s="11"/>
      <c r="B21" s="11"/>
      <c r="C21" s="12">
        <v>12</v>
      </c>
      <c r="D21" s="12" t="s">
        <v>166</v>
      </c>
      <c r="E21" s="9">
        <v>80921</v>
      </c>
      <c r="F21" s="9">
        <v>80217</v>
      </c>
      <c r="G21" s="9">
        <v>80217</v>
      </c>
      <c r="H21" s="9">
        <v>80217</v>
      </c>
    </row>
    <row r="22" spans="1:8" ht="25.5" x14ac:dyDescent="0.25">
      <c r="A22" s="13">
        <v>7</v>
      </c>
      <c r="B22" s="14"/>
      <c r="C22" s="14"/>
      <c r="D22" s="24" t="s">
        <v>8</v>
      </c>
      <c r="E22" s="97">
        <f t="shared" ref="E22:H23" si="0">E23</f>
        <v>300</v>
      </c>
      <c r="F22" s="97">
        <f t="shared" si="0"/>
        <v>150</v>
      </c>
      <c r="G22" s="97">
        <f t="shared" si="0"/>
        <v>150</v>
      </c>
      <c r="H22" s="97">
        <f t="shared" si="0"/>
        <v>150</v>
      </c>
    </row>
    <row r="23" spans="1:8" ht="21" customHeight="1" x14ac:dyDescent="0.25">
      <c r="A23" s="10"/>
      <c r="B23" s="10">
        <v>72</v>
      </c>
      <c r="C23" s="10"/>
      <c r="D23" s="24" t="s">
        <v>27</v>
      </c>
      <c r="E23" s="97">
        <f t="shared" si="0"/>
        <v>300</v>
      </c>
      <c r="F23" s="97">
        <f t="shared" si="0"/>
        <v>150</v>
      </c>
      <c r="G23" s="97">
        <f t="shared" si="0"/>
        <v>150</v>
      </c>
      <c r="H23" s="97">
        <f t="shared" si="0"/>
        <v>150</v>
      </c>
    </row>
    <row r="24" spans="1:8" ht="15.75" customHeight="1" x14ac:dyDescent="0.25">
      <c r="A24" s="15"/>
      <c r="B24" s="15"/>
      <c r="C24" s="12">
        <v>72</v>
      </c>
      <c r="D24" s="12" t="s">
        <v>171</v>
      </c>
      <c r="E24" s="9">
        <v>300</v>
      </c>
      <c r="F24" s="9">
        <v>150</v>
      </c>
      <c r="G24" s="9">
        <v>150</v>
      </c>
      <c r="H24" s="9">
        <v>150</v>
      </c>
    </row>
    <row r="25" spans="1:8" x14ac:dyDescent="0.25">
      <c r="A25" s="13">
        <v>9</v>
      </c>
      <c r="B25" s="14"/>
      <c r="C25" s="14"/>
      <c r="D25" s="24" t="s">
        <v>167</v>
      </c>
      <c r="E25" s="97">
        <f>E26</f>
        <v>820</v>
      </c>
      <c r="F25" s="97">
        <f>F26</f>
        <v>300</v>
      </c>
      <c r="G25" s="97">
        <f>G26</f>
        <v>0</v>
      </c>
      <c r="H25" s="97">
        <f>H26</f>
        <v>0</v>
      </c>
    </row>
    <row r="26" spans="1:8" x14ac:dyDescent="0.25">
      <c r="A26" s="15"/>
      <c r="B26" s="10">
        <v>92</v>
      </c>
      <c r="C26" s="10"/>
      <c r="D26" s="24" t="s">
        <v>92</v>
      </c>
      <c r="E26" s="97">
        <f>SUM(E27:E30)</f>
        <v>820</v>
      </c>
      <c r="F26" s="97">
        <f>SUM(F27:F30)</f>
        <v>300</v>
      </c>
      <c r="G26" s="97">
        <f>SUM(G27:G30)</f>
        <v>0</v>
      </c>
      <c r="H26" s="97">
        <f>SUM(H27:H30)</f>
        <v>0</v>
      </c>
    </row>
    <row r="27" spans="1:8" x14ac:dyDescent="0.25">
      <c r="A27" s="15"/>
      <c r="B27" s="15"/>
      <c r="C27" s="12">
        <v>93</v>
      </c>
      <c r="D27" s="12" t="s">
        <v>164</v>
      </c>
      <c r="E27" s="9">
        <v>500</v>
      </c>
      <c r="F27" s="9">
        <v>300</v>
      </c>
      <c r="G27" s="9"/>
      <c r="H27" s="9"/>
    </row>
    <row r="28" spans="1:8" x14ac:dyDescent="0.25">
      <c r="A28" s="11"/>
      <c r="B28" s="11"/>
      <c r="C28" s="12">
        <v>94</v>
      </c>
      <c r="D28" s="12" t="s">
        <v>162</v>
      </c>
      <c r="E28" s="9">
        <v>200</v>
      </c>
      <c r="F28" s="9"/>
      <c r="G28" s="9"/>
      <c r="H28" s="9"/>
    </row>
    <row r="29" spans="1:8" x14ac:dyDescent="0.25">
      <c r="A29" s="11"/>
      <c r="B29" s="11"/>
      <c r="C29" s="12">
        <v>95</v>
      </c>
      <c r="D29" s="12" t="s">
        <v>168</v>
      </c>
      <c r="E29" s="9"/>
      <c r="F29" s="9"/>
      <c r="G29" s="9"/>
      <c r="H29" s="9"/>
    </row>
    <row r="30" spans="1:8" x14ac:dyDescent="0.25">
      <c r="A30" s="11"/>
      <c r="B30" s="11"/>
      <c r="C30" s="12">
        <v>96</v>
      </c>
      <c r="D30" s="12" t="s">
        <v>163</v>
      </c>
      <c r="E30" s="9">
        <v>120</v>
      </c>
      <c r="F30" s="9"/>
      <c r="G30" s="9"/>
      <c r="H30" s="9"/>
    </row>
    <row r="32" spans="1:8" ht="15.75" x14ac:dyDescent="0.25">
      <c r="A32" s="110" t="s">
        <v>169</v>
      </c>
      <c r="B32" s="129"/>
      <c r="C32" s="129"/>
      <c r="D32" s="129"/>
      <c r="E32" s="129"/>
      <c r="F32" s="129"/>
      <c r="G32" s="129"/>
    </row>
    <row r="33" spans="1:8" ht="18" x14ac:dyDescent="0.25">
      <c r="A33" s="23"/>
      <c r="B33" s="23"/>
      <c r="C33" s="23"/>
      <c r="D33" s="23"/>
      <c r="E33" s="23"/>
      <c r="F33" s="5"/>
      <c r="G33" s="5"/>
      <c r="H33" s="5"/>
    </row>
    <row r="34" spans="1:8" ht="25.5" x14ac:dyDescent="0.25">
      <c r="A34" s="19" t="s">
        <v>5</v>
      </c>
      <c r="B34" s="18" t="s">
        <v>6</v>
      </c>
      <c r="C34" s="18" t="s">
        <v>156</v>
      </c>
      <c r="D34" s="18" t="s">
        <v>9</v>
      </c>
      <c r="E34" s="19" t="s">
        <v>157</v>
      </c>
      <c r="F34" s="19" t="s">
        <v>158</v>
      </c>
      <c r="G34" s="19" t="s">
        <v>26</v>
      </c>
      <c r="H34" s="19" t="s">
        <v>26</v>
      </c>
    </row>
    <row r="35" spans="1:8" x14ac:dyDescent="0.25">
      <c r="A35" s="10">
        <v>3</v>
      </c>
      <c r="B35" s="10"/>
      <c r="C35" s="10"/>
      <c r="D35" s="10" t="s">
        <v>10</v>
      </c>
      <c r="E35" s="97">
        <f>SUM(E36+E46+E56+E66)</f>
        <v>1636798</v>
      </c>
      <c r="F35" s="97">
        <f>SUM(F36+F46+F56+F66+F76)</f>
        <v>1895230</v>
      </c>
      <c r="G35" s="97">
        <f>SUM(G36+G46+G56+G66+G76)</f>
        <v>1895230</v>
      </c>
      <c r="H35" s="97">
        <f>SUM(H36+H46+H56+H66+H76)</f>
        <v>1895230</v>
      </c>
    </row>
    <row r="36" spans="1:8" x14ac:dyDescent="0.25">
      <c r="A36" s="10"/>
      <c r="B36" s="10">
        <v>31</v>
      </c>
      <c r="C36" s="10"/>
      <c r="D36" s="10" t="s">
        <v>11</v>
      </c>
      <c r="E36" s="97">
        <f>SUM(E37:E45)</f>
        <v>1424352</v>
      </c>
      <c r="F36" s="97">
        <f>SUM(F37:F45)</f>
        <v>1618078</v>
      </c>
      <c r="G36" s="97">
        <f>SUM(G37:G45)</f>
        <v>1618078</v>
      </c>
      <c r="H36" s="97">
        <f>SUM(H37:H45)</f>
        <v>1618078</v>
      </c>
    </row>
    <row r="37" spans="1:8" x14ac:dyDescent="0.25">
      <c r="A37" s="11"/>
      <c r="B37" s="11"/>
      <c r="C37" s="12">
        <v>11</v>
      </c>
      <c r="D37" s="12" t="s">
        <v>165</v>
      </c>
      <c r="E37" s="9">
        <v>134702</v>
      </c>
      <c r="F37" s="9">
        <v>214417</v>
      </c>
      <c r="G37" s="9">
        <v>214417</v>
      </c>
      <c r="H37" s="9">
        <v>214417</v>
      </c>
    </row>
    <row r="38" spans="1:8" x14ac:dyDescent="0.25">
      <c r="A38" s="11"/>
      <c r="B38" s="11"/>
      <c r="C38" s="12">
        <v>12</v>
      </c>
      <c r="D38" s="12" t="s">
        <v>170</v>
      </c>
      <c r="E38" s="9"/>
      <c r="F38" s="9"/>
      <c r="G38" s="9"/>
      <c r="H38" s="9"/>
    </row>
    <row r="39" spans="1:8" x14ac:dyDescent="0.25">
      <c r="A39" s="11"/>
      <c r="B39" s="11"/>
      <c r="C39" s="12">
        <v>31</v>
      </c>
      <c r="D39" s="12" t="s">
        <v>164</v>
      </c>
      <c r="E39" s="9"/>
      <c r="F39" s="9"/>
      <c r="G39" s="9"/>
      <c r="H39" s="9"/>
    </row>
    <row r="40" spans="1:8" x14ac:dyDescent="0.25">
      <c r="A40" s="11"/>
      <c r="B40" s="11"/>
      <c r="C40" s="12">
        <v>43</v>
      </c>
      <c r="D40" s="12" t="s">
        <v>162</v>
      </c>
      <c r="E40" s="9">
        <v>23150</v>
      </c>
      <c r="F40" s="9">
        <v>30661</v>
      </c>
      <c r="G40" s="9">
        <v>30661</v>
      </c>
      <c r="H40" s="9">
        <v>30661</v>
      </c>
    </row>
    <row r="41" spans="1:8" x14ac:dyDescent="0.25">
      <c r="A41" s="11"/>
      <c r="B41" s="11"/>
      <c r="C41" s="12">
        <v>53</v>
      </c>
      <c r="D41" s="12" t="s">
        <v>168</v>
      </c>
      <c r="E41" s="9">
        <v>1266500</v>
      </c>
      <c r="F41" s="9">
        <v>1373000</v>
      </c>
      <c r="G41" s="9">
        <v>1373000</v>
      </c>
      <c r="H41" s="9">
        <v>1373000</v>
      </c>
    </row>
    <row r="42" spans="1:8" x14ac:dyDescent="0.25">
      <c r="A42" s="11"/>
      <c r="B42" s="11"/>
      <c r="C42" s="12">
        <v>54</v>
      </c>
      <c r="D42" s="12" t="s">
        <v>160</v>
      </c>
      <c r="E42" s="9"/>
      <c r="F42" s="9"/>
      <c r="G42" s="9"/>
      <c r="H42" s="9"/>
    </row>
    <row r="43" spans="1:8" x14ac:dyDescent="0.25">
      <c r="A43" s="11"/>
      <c r="B43" s="11"/>
      <c r="C43" s="12">
        <v>61</v>
      </c>
      <c r="D43" s="12" t="s">
        <v>163</v>
      </c>
      <c r="E43" s="9"/>
      <c r="F43" s="9"/>
      <c r="G43" s="9"/>
      <c r="H43" s="9"/>
    </row>
    <row r="44" spans="1:8" x14ac:dyDescent="0.25">
      <c r="A44" s="11"/>
      <c r="B44" s="11"/>
      <c r="C44" s="12">
        <v>71</v>
      </c>
      <c r="D44" s="12" t="s">
        <v>171</v>
      </c>
      <c r="E44" s="9"/>
      <c r="F44" s="9"/>
      <c r="G44" s="9"/>
      <c r="H44" s="9"/>
    </row>
    <row r="45" spans="1:8" x14ac:dyDescent="0.25">
      <c r="A45" s="11"/>
      <c r="B45" s="11"/>
      <c r="C45" s="12">
        <v>9</v>
      </c>
      <c r="D45" s="12" t="s">
        <v>92</v>
      </c>
      <c r="E45" s="9"/>
      <c r="F45" s="9"/>
      <c r="G45" s="9"/>
      <c r="H45" s="9"/>
    </row>
    <row r="46" spans="1:8" x14ac:dyDescent="0.25">
      <c r="A46" s="26"/>
      <c r="B46" s="26">
        <v>32</v>
      </c>
      <c r="C46" s="98"/>
      <c r="D46" s="26" t="s">
        <v>21</v>
      </c>
      <c r="E46" s="97">
        <f t="shared" ref="E46:F46" si="1">SUM(E47:E55)</f>
        <v>186346</v>
      </c>
      <c r="F46" s="97">
        <f t="shared" si="1"/>
        <v>252552</v>
      </c>
      <c r="G46" s="97">
        <f t="shared" ref="G46:H46" si="2">SUM(G47:G55)</f>
        <v>252552</v>
      </c>
      <c r="H46" s="97">
        <f t="shared" si="2"/>
        <v>252552</v>
      </c>
    </row>
    <row r="47" spans="1:8" x14ac:dyDescent="0.25">
      <c r="A47" s="11"/>
      <c r="B47" s="11"/>
      <c r="C47" s="12">
        <v>11</v>
      </c>
      <c r="D47" s="12" t="s">
        <v>165</v>
      </c>
      <c r="E47" s="9">
        <v>11125</v>
      </c>
      <c r="F47" s="9">
        <v>12662</v>
      </c>
      <c r="G47" s="9">
        <v>12662</v>
      </c>
      <c r="H47" s="9">
        <v>12662</v>
      </c>
    </row>
    <row r="48" spans="1:8" x14ac:dyDescent="0.25">
      <c r="A48" s="11"/>
      <c r="B48" s="11"/>
      <c r="C48" s="12">
        <v>12</v>
      </c>
      <c r="D48" s="12" t="s">
        <v>170</v>
      </c>
      <c r="E48" s="9">
        <v>75921</v>
      </c>
      <c r="F48" s="9">
        <v>75417</v>
      </c>
      <c r="G48" s="9">
        <v>75417</v>
      </c>
      <c r="H48" s="9">
        <v>75417</v>
      </c>
    </row>
    <row r="49" spans="1:8" x14ac:dyDescent="0.25">
      <c r="A49" s="11"/>
      <c r="B49" s="11"/>
      <c r="C49" s="12">
        <v>31</v>
      </c>
      <c r="D49" s="12" t="s">
        <v>164</v>
      </c>
      <c r="E49" s="9">
        <v>1900</v>
      </c>
      <c r="F49" s="9">
        <v>4600</v>
      </c>
      <c r="G49" s="9">
        <v>4600</v>
      </c>
      <c r="H49" s="9">
        <v>4600</v>
      </c>
    </row>
    <row r="50" spans="1:8" x14ac:dyDescent="0.25">
      <c r="A50" s="11"/>
      <c r="B50" s="11"/>
      <c r="C50" s="12">
        <v>43</v>
      </c>
      <c r="D50" s="12" t="s">
        <v>162</v>
      </c>
      <c r="E50" s="9">
        <v>58600</v>
      </c>
      <c r="F50" s="9">
        <v>43773</v>
      </c>
      <c r="G50" s="9">
        <v>43773</v>
      </c>
      <c r="H50" s="9">
        <v>43773</v>
      </c>
    </row>
    <row r="51" spans="1:8" x14ac:dyDescent="0.25">
      <c r="A51" s="11"/>
      <c r="B51" s="11"/>
      <c r="C51" s="12">
        <v>53</v>
      </c>
      <c r="D51" s="12" t="s">
        <v>168</v>
      </c>
      <c r="E51" s="9">
        <v>34950</v>
      </c>
      <c r="F51" s="9">
        <v>114600</v>
      </c>
      <c r="G51" s="9">
        <v>114600</v>
      </c>
      <c r="H51" s="9">
        <v>114600</v>
      </c>
    </row>
    <row r="52" spans="1:8" x14ac:dyDescent="0.25">
      <c r="A52" s="11"/>
      <c r="B52" s="11"/>
      <c r="C52" s="12">
        <v>54</v>
      </c>
      <c r="D52" s="12" t="s">
        <v>160</v>
      </c>
      <c r="E52" s="9">
        <v>2500</v>
      </c>
      <c r="F52" s="9">
        <v>400</v>
      </c>
      <c r="G52" s="9">
        <v>400</v>
      </c>
      <c r="H52" s="9">
        <v>400</v>
      </c>
    </row>
    <row r="53" spans="1:8" x14ac:dyDescent="0.25">
      <c r="A53" s="11"/>
      <c r="B53" s="11"/>
      <c r="C53" s="12">
        <v>61</v>
      </c>
      <c r="D53" s="12" t="s">
        <v>163</v>
      </c>
      <c r="E53" s="9">
        <v>430</v>
      </c>
      <c r="F53" s="9">
        <v>800</v>
      </c>
      <c r="G53" s="9">
        <v>800</v>
      </c>
      <c r="H53" s="9">
        <v>800</v>
      </c>
    </row>
    <row r="54" spans="1:8" x14ac:dyDescent="0.25">
      <c r="A54" s="11"/>
      <c r="B54" s="11"/>
      <c r="C54" s="12">
        <v>71</v>
      </c>
      <c r="D54" s="12" t="s">
        <v>171</v>
      </c>
      <c r="E54" s="9">
        <v>100</v>
      </c>
      <c r="F54" s="9"/>
      <c r="G54" s="9"/>
      <c r="H54" s="9"/>
    </row>
    <row r="55" spans="1:8" x14ac:dyDescent="0.25">
      <c r="A55" s="11"/>
      <c r="B55" s="11"/>
      <c r="C55" s="12">
        <v>93</v>
      </c>
      <c r="D55" s="12" t="s">
        <v>190</v>
      </c>
      <c r="E55" s="9">
        <v>820</v>
      </c>
      <c r="F55" s="9">
        <v>300</v>
      </c>
      <c r="G55" s="9">
        <v>300</v>
      </c>
      <c r="H55" s="9">
        <v>300</v>
      </c>
    </row>
    <row r="56" spans="1:8" x14ac:dyDescent="0.25">
      <c r="A56" s="26"/>
      <c r="B56" s="26">
        <v>34</v>
      </c>
      <c r="C56" s="98"/>
      <c r="D56" s="26" t="s">
        <v>81</v>
      </c>
      <c r="E56" s="97">
        <f>SUM(E57:E65)</f>
        <v>8100</v>
      </c>
      <c r="F56" s="97">
        <f>SUM(F57:F65)</f>
        <v>600</v>
      </c>
      <c r="G56" s="97">
        <f>SUM(G57:G65)</f>
        <v>600</v>
      </c>
      <c r="H56" s="97">
        <f>SUM(H57:H65)</f>
        <v>600</v>
      </c>
    </row>
    <row r="57" spans="1:8" x14ac:dyDescent="0.25">
      <c r="A57" s="11"/>
      <c r="B57" s="11"/>
      <c r="C57" s="12">
        <v>11</v>
      </c>
      <c r="D57" s="12" t="s">
        <v>165</v>
      </c>
      <c r="E57" s="9"/>
      <c r="F57" s="9"/>
      <c r="G57" s="9"/>
      <c r="H57" s="9"/>
    </row>
    <row r="58" spans="1:8" x14ac:dyDescent="0.25">
      <c r="A58" s="11"/>
      <c r="B58" s="11"/>
      <c r="C58" s="12">
        <v>12</v>
      </c>
      <c r="D58" s="12" t="s">
        <v>170</v>
      </c>
      <c r="E58" s="9">
        <v>600</v>
      </c>
      <c r="F58" s="9">
        <v>600</v>
      </c>
      <c r="G58" s="9">
        <v>600</v>
      </c>
      <c r="H58" s="9">
        <v>600</v>
      </c>
    </row>
    <row r="59" spans="1:8" x14ac:dyDescent="0.25">
      <c r="A59" s="11"/>
      <c r="B59" s="11"/>
      <c r="C59" s="12">
        <v>31</v>
      </c>
      <c r="D59" s="12" t="s">
        <v>164</v>
      </c>
      <c r="E59" s="9"/>
      <c r="F59" s="9"/>
      <c r="G59" s="9"/>
      <c r="H59" s="9"/>
    </row>
    <row r="60" spans="1:8" x14ac:dyDescent="0.25">
      <c r="A60" s="11"/>
      <c r="B60" s="11"/>
      <c r="C60" s="12">
        <v>43</v>
      </c>
      <c r="D60" s="12" t="s">
        <v>162</v>
      </c>
      <c r="E60" s="9"/>
      <c r="F60" s="9"/>
      <c r="G60" s="9"/>
      <c r="H60" s="9"/>
    </row>
    <row r="61" spans="1:8" x14ac:dyDescent="0.25">
      <c r="A61" s="11"/>
      <c r="B61" s="11"/>
      <c r="C61" s="12">
        <v>53</v>
      </c>
      <c r="D61" s="12" t="s">
        <v>168</v>
      </c>
      <c r="E61" s="9">
        <v>7500</v>
      </c>
      <c r="F61" s="9"/>
      <c r="G61" s="9"/>
      <c r="H61" s="9"/>
    </row>
    <row r="62" spans="1:8" x14ac:dyDescent="0.25">
      <c r="A62" s="11"/>
      <c r="B62" s="11"/>
      <c r="C62" s="12">
        <v>54</v>
      </c>
      <c r="D62" s="12" t="s">
        <v>160</v>
      </c>
      <c r="E62" s="9"/>
      <c r="F62" s="9"/>
      <c r="G62" s="9"/>
      <c r="H62" s="9"/>
    </row>
    <row r="63" spans="1:8" x14ac:dyDescent="0.25">
      <c r="A63" s="11"/>
      <c r="B63" s="11"/>
      <c r="C63" s="12">
        <v>61</v>
      </c>
      <c r="D63" s="12" t="s">
        <v>163</v>
      </c>
      <c r="E63" s="9"/>
      <c r="F63" s="9"/>
      <c r="G63" s="9"/>
      <c r="H63" s="9"/>
    </row>
    <row r="64" spans="1:8" x14ac:dyDescent="0.25">
      <c r="A64" s="11"/>
      <c r="B64" s="11"/>
      <c r="C64" s="12">
        <v>71</v>
      </c>
      <c r="D64" s="12" t="s">
        <v>171</v>
      </c>
      <c r="E64" s="9"/>
      <c r="F64" s="9"/>
      <c r="G64" s="9"/>
      <c r="H64" s="9"/>
    </row>
    <row r="65" spans="1:8" x14ac:dyDescent="0.25">
      <c r="A65" s="11"/>
      <c r="B65" s="11"/>
      <c r="C65" s="12">
        <v>9</v>
      </c>
      <c r="D65" s="12" t="s">
        <v>92</v>
      </c>
      <c r="E65" s="9"/>
      <c r="F65" s="9"/>
      <c r="G65" s="9"/>
      <c r="H65" s="9"/>
    </row>
    <row r="66" spans="1:8" x14ac:dyDescent="0.25">
      <c r="A66" s="26"/>
      <c r="B66" s="26">
        <v>37</v>
      </c>
      <c r="C66" s="98"/>
      <c r="D66" s="26" t="s">
        <v>81</v>
      </c>
      <c r="E66" s="97">
        <f>SUM(E67:E75)</f>
        <v>18000</v>
      </c>
      <c r="F66" s="97">
        <f>SUM(F67:F75)</f>
        <v>23000</v>
      </c>
      <c r="G66" s="97">
        <f>SUM(G67:G75)</f>
        <v>23000</v>
      </c>
      <c r="H66" s="97">
        <f>SUM(H67:H75)</f>
        <v>23000</v>
      </c>
    </row>
    <row r="67" spans="1:8" x14ac:dyDescent="0.25">
      <c r="A67" s="11"/>
      <c r="B67" s="11"/>
      <c r="C67" s="12">
        <v>11</v>
      </c>
      <c r="D67" s="12" t="s">
        <v>165</v>
      </c>
      <c r="E67" s="9"/>
      <c r="F67" s="9"/>
      <c r="G67" s="9"/>
      <c r="H67" s="9"/>
    </row>
    <row r="68" spans="1:8" x14ac:dyDescent="0.25">
      <c r="A68" s="11"/>
      <c r="B68" s="11"/>
      <c r="C68" s="12">
        <v>12</v>
      </c>
      <c r="D68" s="12" t="s">
        <v>170</v>
      </c>
      <c r="E68" s="9"/>
      <c r="F68" s="9"/>
      <c r="G68" s="9"/>
      <c r="H68" s="9"/>
    </row>
    <row r="69" spans="1:8" x14ac:dyDescent="0.25">
      <c r="A69" s="11"/>
      <c r="B69" s="11"/>
      <c r="C69" s="12">
        <v>31</v>
      </c>
      <c r="D69" s="12" t="s">
        <v>164</v>
      </c>
      <c r="E69" s="9"/>
      <c r="F69" s="9"/>
      <c r="G69" s="9"/>
      <c r="H69" s="9"/>
    </row>
    <row r="70" spans="1:8" x14ac:dyDescent="0.25">
      <c r="A70" s="11"/>
      <c r="B70" s="11"/>
      <c r="C70" s="12">
        <v>43</v>
      </c>
      <c r="D70" s="12" t="s">
        <v>162</v>
      </c>
      <c r="E70" s="9"/>
      <c r="F70" s="9"/>
      <c r="G70" s="9"/>
      <c r="H70" s="9"/>
    </row>
    <row r="71" spans="1:8" x14ac:dyDescent="0.25">
      <c r="A71" s="11"/>
      <c r="B71" s="11"/>
      <c r="C71" s="12">
        <v>53</v>
      </c>
      <c r="D71" s="12" t="s">
        <v>168</v>
      </c>
      <c r="E71" s="9">
        <v>18000</v>
      </c>
      <c r="F71" s="9">
        <v>23000</v>
      </c>
      <c r="G71" s="9">
        <v>23000</v>
      </c>
      <c r="H71" s="9">
        <v>23000</v>
      </c>
    </row>
    <row r="72" spans="1:8" x14ac:dyDescent="0.25">
      <c r="A72" s="11"/>
      <c r="B72" s="11"/>
      <c r="C72" s="12">
        <v>54</v>
      </c>
      <c r="D72" s="12" t="s">
        <v>160</v>
      </c>
      <c r="E72" s="9"/>
      <c r="F72" s="9"/>
      <c r="G72" s="9"/>
      <c r="H72" s="9"/>
    </row>
    <row r="73" spans="1:8" x14ac:dyDescent="0.25">
      <c r="A73" s="11"/>
      <c r="B73" s="11"/>
      <c r="C73" s="12">
        <v>61</v>
      </c>
      <c r="D73" s="12" t="s">
        <v>163</v>
      </c>
      <c r="E73" s="9"/>
      <c r="F73" s="9"/>
      <c r="G73" s="9"/>
      <c r="H73" s="9"/>
    </row>
    <row r="74" spans="1:8" x14ac:dyDescent="0.25">
      <c r="A74" s="11"/>
      <c r="B74" s="11"/>
      <c r="C74" s="12">
        <v>71</v>
      </c>
      <c r="D74" s="12" t="s">
        <v>171</v>
      </c>
      <c r="E74" s="9"/>
      <c r="F74" s="9"/>
      <c r="G74" s="9"/>
      <c r="H74" s="9"/>
    </row>
    <row r="75" spans="1:8" x14ac:dyDescent="0.25">
      <c r="A75" s="11"/>
      <c r="B75" s="11"/>
      <c r="C75" s="12">
        <v>9</v>
      </c>
      <c r="D75" s="12" t="s">
        <v>92</v>
      </c>
      <c r="E75" s="9"/>
      <c r="F75" s="9"/>
      <c r="G75" s="9"/>
      <c r="H75" s="9"/>
    </row>
    <row r="76" spans="1:8" x14ac:dyDescent="0.25">
      <c r="A76" s="26"/>
      <c r="B76" s="26">
        <v>38</v>
      </c>
      <c r="C76" s="98"/>
      <c r="D76" s="26" t="s">
        <v>180</v>
      </c>
      <c r="E76" s="97">
        <f>SUM(E77:E85)</f>
        <v>0</v>
      </c>
      <c r="F76" s="97">
        <f>SUM(F77:F85)</f>
        <v>1000</v>
      </c>
      <c r="G76" s="97">
        <f>SUM(G77:G85)</f>
        <v>1000</v>
      </c>
      <c r="H76" s="97">
        <f>SUM(H77:H85)</f>
        <v>1000</v>
      </c>
    </row>
    <row r="77" spans="1:8" x14ac:dyDescent="0.25">
      <c r="A77" s="11"/>
      <c r="B77" s="11"/>
      <c r="C77" s="12">
        <v>11</v>
      </c>
      <c r="D77" s="12" t="s">
        <v>165</v>
      </c>
      <c r="E77" s="9"/>
      <c r="F77" s="9"/>
      <c r="G77" s="9"/>
      <c r="H77" s="9"/>
    </row>
    <row r="78" spans="1:8" x14ac:dyDescent="0.25">
      <c r="A78" s="11"/>
      <c r="B78" s="11"/>
      <c r="C78" s="12">
        <v>12</v>
      </c>
      <c r="D78" s="12" t="s">
        <v>170</v>
      </c>
      <c r="E78" s="9"/>
      <c r="F78" s="9"/>
      <c r="G78" s="9"/>
      <c r="H78" s="9"/>
    </row>
    <row r="79" spans="1:8" x14ac:dyDescent="0.25">
      <c r="A79" s="11"/>
      <c r="B79" s="11"/>
      <c r="C79" s="12">
        <v>31</v>
      </c>
      <c r="D79" s="12" t="s">
        <v>164</v>
      </c>
      <c r="E79" s="9"/>
      <c r="F79" s="9"/>
      <c r="G79" s="9"/>
      <c r="H79" s="9"/>
    </row>
    <row r="80" spans="1:8" x14ac:dyDescent="0.25">
      <c r="A80" s="11"/>
      <c r="B80" s="11"/>
      <c r="C80" s="12">
        <v>43</v>
      </c>
      <c r="D80" s="12" t="s">
        <v>162</v>
      </c>
      <c r="E80" s="9"/>
      <c r="F80" s="9"/>
      <c r="G80" s="9"/>
      <c r="H80" s="9"/>
    </row>
    <row r="81" spans="1:8" x14ac:dyDescent="0.25">
      <c r="A81" s="11"/>
      <c r="B81" s="11"/>
      <c r="C81" s="12">
        <v>53</v>
      </c>
      <c r="D81" s="12" t="s">
        <v>168</v>
      </c>
      <c r="E81" s="9"/>
      <c r="F81" s="9">
        <v>1000</v>
      </c>
      <c r="G81" s="9">
        <v>1000</v>
      </c>
      <c r="H81" s="9">
        <v>1000</v>
      </c>
    </row>
    <row r="82" spans="1:8" x14ac:dyDescent="0.25">
      <c r="A82" s="11"/>
      <c r="B82" s="11"/>
      <c r="C82" s="12">
        <v>54</v>
      </c>
      <c r="D82" s="12" t="s">
        <v>160</v>
      </c>
      <c r="E82" s="9"/>
      <c r="F82" s="9"/>
      <c r="G82" s="9"/>
      <c r="H82" s="9"/>
    </row>
    <row r="83" spans="1:8" x14ac:dyDescent="0.25">
      <c r="A83" s="11"/>
      <c r="B83" s="11"/>
      <c r="C83" s="12">
        <v>61</v>
      </c>
      <c r="D83" s="12" t="s">
        <v>163</v>
      </c>
      <c r="E83" s="9"/>
      <c r="F83" s="9"/>
      <c r="G83" s="9"/>
      <c r="H83" s="9"/>
    </row>
    <row r="84" spans="1:8" x14ac:dyDescent="0.25">
      <c r="A84" s="11"/>
      <c r="B84" s="11"/>
      <c r="C84" s="12">
        <v>71</v>
      </c>
      <c r="D84" s="12" t="s">
        <v>171</v>
      </c>
      <c r="E84" s="9"/>
      <c r="F84" s="9"/>
      <c r="G84" s="9"/>
      <c r="H84" s="9"/>
    </row>
    <row r="85" spans="1:8" x14ac:dyDescent="0.25">
      <c r="A85" s="11"/>
      <c r="B85" s="11"/>
      <c r="C85" s="12">
        <v>9</v>
      </c>
      <c r="D85" s="12" t="s">
        <v>92</v>
      </c>
      <c r="E85" s="9"/>
      <c r="F85" s="9"/>
      <c r="G85" s="9"/>
      <c r="H85" s="9"/>
    </row>
    <row r="86" spans="1:8" x14ac:dyDescent="0.25">
      <c r="A86" s="11"/>
      <c r="B86" s="11" t="s">
        <v>172</v>
      </c>
      <c r="C86" s="12"/>
      <c r="D86" s="12"/>
      <c r="E86" s="9"/>
      <c r="F86" s="9"/>
      <c r="G86" s="9"/>
      <c r="H86" s="9"/>
    </row>
    <row r="87" spans="1:8" ht="25.5" x14ac:dyDescent="0.25">
      <c r="A87" s="13">
        <v>4</v>
      </c>
      <c r="B87" s="14"/>
      <c r="C87" s="14"/>
      <c r="D87" s="24" t="s">
        <v>12</v>
      </c>
      <c r="E87" s="97">
        <f>E88</f>
        <v>19410</v>
      </c>
      <c r="F87" s="97">
        <f>F88</f>
        <v>19030</v>
      </c>
      <c r="G87" s="97">
        <f>G88</f>
        <v>19030</v>
      </c>
      <c r="H87" s="97">
        <f>H88</f>
        <v>19030</v>
      </c>
    </row>
    <row r="88" spans="1:8" ht="38.25" x14ac:dyDescent="0.25">
      <c r="A88" s="10"/>
      <c r="B88" s="10">
        <v>42</v>
      </c>
      <c r="C88" s="10"/>
      <c r="D88" s="24" t="s">
        <v>13</v>
      </c>
      <c r="E88" s="97">
        <f>SUM(E89:E97)</f>
        <v>19410</v>
      </c>
      <c r="F88" s="97">
        <f>SUM(F89:F97)</f>
        <v>19030</v>
      </c>
      <c r="G88" s="97">
        <f>SUM(G89:G97)</f>
        <v>19030</v>
      </c>
      <c r="H88" s="97">
        <f>SUM(H89:H97)</f>
        <v>19030</v>
      </c>
    </row>
    <row r="89" spans="1:8" x14ac:dyDescent="0.25">
      <c r="A89" s="15"/>
      <c r="B89" s="15"/>
      <c r="C89" s="12">
        <v>11</v>
      </c>
      <c r="D89" s="12" t="s">
        <v>165</v>
      </c>
      <c r="E89" s="9">
        <v>880</v>
      </c>
      <c r="F89" s="9">
        <v>840</v>
      </c>
      <c r="G89" s="9">
        <v>840</v>
      </c>
      <c r="H89" s="9">
        <v>840</v>
      </c>
    </row>
    <row r="90" spans="1:8" x14ac:dyDescent="0.25">
      <c r="A90" s="11"/>
      <c r="B90" s="11"/>
      <c r="C90" s="12">
        <v>12</v>
      </c>
      <c r="D90" s="12" t="s">
        <v>170</v>
      </c>
      <c r="E90" s="9">
        <v>4400</v>
      </c>
      <c r="F90" s="9">
        <v>4200</v>
      </c>
      <c r="G90" s="9">
        <v>4200</v>
      </c>
      <c r="H90" s="9">
        <v>4200</v>
      </c>
    </row>
    <row r="91" spans="1:8" x14ac:dyDescent="0.25">
      <c r="A91" s="11"/>
      <c r="B91" s="11"/>
      <c r="C91" s="12">
        <v>31</v>
      </c>
      <c r="D91" s="12" t="s">
        <v>164</v>
      </c>
      <c r="E91" s="9">
        <v>1900</v>
      </c>
      <c r="F91" s="9">
        <v>2400</v>
      </c>
      <c r="G91" s="9">
        <v>2400</v>
      </c>
      <c r="H91" s="9">
        <v>2400</v>
      </c>
    </row>
    <row r="92" spans="1:8" x14ac:dyDescent="0.25">
      <c r="A92" s="11"/>
      <c r="B92" s="11"/>
      <c r="C92" s="12">
        <v>43</v>
      </c>
      <c r="D92" s="12" t="s">
        <v>162</v>
      </c>
      <c r="E92" s="9">
        <v>1000</v>
      </c>
      <c r="F92" s="9"/>
      <c r="G92" s="9"/>
      <c r="H92" s="9"/>
    </row>
    <row r="93" spans="1:8" x14ac:dyDescent="0.25">
      <c r="A93" s="11"/>
      <c r="B93" s="11"/>
      <c r="C93" s="12">
        <v>53</v>
      </c>
      <c r="D93" s="12" t="s">
        <v>168</v>
      </c>
      <c r="E93" s="9">
        <v>10880</v>
      </c>
      <c r="F93" s="9">
        <v>10840</v>
      </c>
      <c r="G93" s="9">
        <v>10840</v>
      </c>
      <c r="H93" s="9">
        <v>10840</v>
      </c>
    </row>
    <row r="94" spans="1:8" x14ac:dyDescent="0.25">
      <c r="A94" s="11"/>
      <c r="B94" s="11"/>
      <c r="C94" s="12">
        <v>54</v>
      </c>
      <c r="D94" s="12" t="s">
        <v>160</v>
      </c>
      <c r="E94" s="9"/>
      <c r="F94" s="9"/>
      <c r="G94" s="9"/>
      <c r="H94" s="9"/>
    </row>
    <row r="95" spans="1:8" x14ac:dyDescent="0.25">
      <c r="A95" s="11"/>
      <c r="B95" s="11"/>
      <c r="C95" s="12">
        <v>61</v>
      </c>
      <c r="D95" s="12" t="s">
        <v>163</v>
      </c>
      <c r="E95" s="9">
        <v>150</v>
      </c>
      <c r="F95" s="9">
        <v>600</v>
      </c>
      <c r="G95" s="9">
        <v>600</v>
      </c>
      <c r="H95" s="9">
        <v>600</v>
      </c>
    </row>
    <row r="96" spans="1:8" x14ac:dyDescent="0.25">
      <c r="A96" s="11"/>
      <c r="B96" s="11"/>
      <c r="C96" s="12">
        <v>71</v>
      </c>
      <c r="D96" s="12" t="s">
        <v>171</v>
      </c>
      <c r="E96" s="9">
        <v>200</v>
      </c>
      <c r="F96" s="9">
        <v>150</v>
      </c>
      <c r="G96" s="9">
        <v>150</v>
      </c>
      <c r="H96" s="9">
        <v>150</v>
      </c>
    </row>
    <row r="97" spans="1:8" x14ac:dyDescent="0.25">
      <c r="A97" s="11"/>
      <c r="B97" s="11"/>
      <c r="C97" s="12">
        <v>9</v>
      </c>
      <c r="D97" s="12" t="s">
        <v>92</v>
      </c>
      <c r="E97" s="9"/>
      <c r="F97" s="9"/>
      <c r="G97" s="9"/>
      <c r="H97" s="9"/>
    </row>
  </sheetData>
  <mergeCells count="5">
    <mergeCell ref="A32:G32"/>
    <mergeCell ref="A1:G1"/>
    <mergeCell ref="A3:G3"/>
    <mergeCell ref="A5:G5"/>
    <mergeCell ref="A7:G7"/>
  </mergeCell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10" workbookViewId="0">
      <selection activeCell="G12" sqref="G12"/>
    </sheetView>
  </sheetViews>
  <sheetFormatPr defaultRowHeight="15" x14ac:dyDescent="0.25"/>
  <cols>
    <col min="1" max="1" width="33.5703125" customWidth="1"/>
    <col min="2" max="5" width="25.28515625" customWidth="1"/>
  </cols>
  <sheetData>
    <row r="1" spans="1:5" ht="42" customHeight="1" x14ac:dyDescent="0.25">
      <c r="A1" s="110" t="s">
        <v>32</v>
      </c>
      <c r="B1" s="110"/>
      <c r="C1" s="110"/>
      <c r="D1" s="110"/>
      <c r="E1" s="110"/>
    </row>
    <row r="2" spans="1:5" ht="18" customHeight="1" x14ac:dyDescent="0.25">
      <c r="A2" s="23"/>
      <c r="B2" s="23"/>
      <c r="C2" s="23"/>
      <c r="D2" s="23"/>
      <c r="E2" s="23"/>
    </row>
    <row r="3" spans="1:5" ht="15.75" customHeight="1" x14ac:dyDescent="0.25">
      <c r="A3" s="110" t="s">
        <v>19</v>
      </c>
      <c r="B3" s="110"/>
      <c r="C3" s="110"/>
      <c r="D3" s="110"/>
      <c r="E3" s="110"/>
    </row>
    <row r="4" spans="1:5" ht="18" x14ac:dyDescent="0.25">
      <c r="B4" s="23"/>
      <c r="C4" s="23"/>
      <c r="D4" s="5"/>
      <c r="E4" s="5"/>
    </row>
    <row r="5" spans="1:5" ht="18" customHeight="1" x14ac:dyDescent="0.25">
      <c r="A5" s="110" t="s">
        <v>4</v>
      </c>
      <c r="B5" s="110"/>
      <c r="C5" s="110"/>
      <c r="D5" s="110"/>
      <c r="E5" s="110"/>
    </row>
    <row r="6" spans="1:5" ht="18" x14ac:dyDescent="0.25">
      <c r="A6" s="23"/>
      <c r="B6" s="23"/>
      <c r="C6" s="23"/>
      <c r="D6" s="5"/>
      <c r="E6" s="5"/>
    </row>
    <row r="7" spans="1:5" ht="15.75" customHeight="1" x14ac:dyDescent="0.25">
      <c r="A7" s="110" t="s">
        <v>50</v>
      </c>
      <c r="B7" s="110"/>
      <c r="C7" s="110"/>
      <c r="D7" s="110"/>
      <c r="E7" s="110"/>
    </row>
    <row r="8" spans="1:5" ht="18" x14ac:dyDescent="0.25">
      <c r="A8" s="23"/>
      <c r="B8" s="23"/>
      <c r="C8" s="23"/>
      <c r="D8" s="5"/>
      <c r="E8" s="5"/>
    </row>
    <row r="9" spans="1:5" ht="25.5" x14ac:dyDescent="0.25">
      <c r="A9" s="19" t="s">
        <v>52</v>
      </c>
      <c r="B9" s="19" t="s">
        <v>36</v>
      </c>
      <c r="C9" s="19" t="s">
        <v>33</v>
      </c>
      <c r="D9" s="19" t="s">
        <v>26</v>
      </c>
      <c r="E9" s="19" t="s">
        <v>34</v>
      </c>
    </row>
    <row r="10" spans="1:5" x14ac:dyDescent="0.25">
      <c r="A10" s="39" t="s">
        <v>0</v>
      </c>
      <c r="B10" s="103">
        <f>B11+B14+B16+B18+B21+B23+B25</f>
        <v>1656208</v>
      </c>
      <c r="C10" s="103">
        <f>C11+C14+C16+C18+C21+C23+C25</f>
        <v>1914260</v>
      </c>
      <c r="D10" s="103">
        <f>D11+D14+D16+D18+D21+D23+D25</f>
        <v>1913960</v>
      </c>
      <c r="E10" s="103">
        <f>E11+E14+E16+E18+E21+E23+E25</f>
        <v>1913960</v>
      </c>
    </row>
    <row r="11" spans="1:5" x14ac:dyDescent="0.25">
      <c r="A11" s="24" t="s">
        <v>56</v>
      </c>
      <c r="B11" s="103">
        <f>SUM(B12+B13)</f>
        <v>227628</v>
      </c>
      <c r="C11" s="103">
        <f>SUM(C12+C13)</f>
        <v>308136</v>
      </c>
      <c r="D11" s="103">
        <f>SUM(D12+D13)</f>
        <v>308136</v>
      </c>
      <c r="E11" s="103">
        <f>SUM(E12+E13)</f>
        <v>308136</v>
      </c>
    </row>
    <row r="12" spans="1:5" x14ac:dyDescent="0.25">
      <c r="A12" s="12" t="s">
        <v>57</v>
      </c>
      <c r="B12" s="104">
        <v>146707</v>
      </c>
      <c r="C12" s="104">
        <v>227919</v>
      </c>
      <c r="D12" s="104">
        <v>227919</v>
      </c>
      <c r="E12" s="104">
        <v>227919</v>
      </c>
    </row>
    <row r="13" spans="1:5" x14ac:dyDescent="0.25">
      <c r="A13" s="12" t="s">
        <v>191</v>
      </c>
      <c r="B13" s="104">
        <v>80921</v>
      </c>
      <c r="C13" s="104">
        <v>80217</v>
      </c>
      <c r="D13" s="104">
        <v>80217</v>
      </c>
      <c r="E13" s="104">
        <v>80217</v>
      </c>
    </row>
    <row r="14" spans="1:5" x14ac:dyDescent="0.25">
      <c r="A14" s="24" t="s">
        <v>58</v>
      </c>
      <c r="B14" s="105">
        <f>B15</f>
        <v>3800</v>
      </c>
      <c r="C14" s="105">
        <f>C15</f>
        <v>7000</v>
      </c>
      <c r="D14" s="105">
        <f>D15</f>
        <v>7000</v>
      </c>
      <c r="E14" s="105">
        <f>E15</f>
        <v>7000</v>
      </c>
    </row>
    <row r="15" spans="1:5" x14ac:dyDescent="0.25">
      <c r="A15" s="12" t="s">
        <v>59</v>
      </c>
      <c r="B15" s="104">
        <v>3800</v>
      </c>
      <c r="C15" s="104">
        <v>7000</v>
      </c>
      <c r="D15" s="104">
        <v>7000</v>
      </c>
      <c r="E15" s="104">
        <v>7000</v>
      </c>
    </row>
    <row r="16" spans="1:5" ht="19.5" customHeight="1" x14ac:dyDescent="0.25">
      <c r="A16" s="10" t="s">
        <v>54</v>
      </c>
      <c r="B16" s="105">
        <f>B17</f>
        <v>82750</v>
      </c>
      <c r="C16" s="105">
        <f>C17</f>
        <v>74434</v>
      </c>
      <c r="D16" s="105">
        <f>D17</f>
        <v>74434</v>
      </c>
      <c r="E16" s="105">
        <f>E17</f>
        <v>74434</v>
      </c>
    </row>
    <row r="17" spans="1:5" ht="15.75" customHeight="1" x14ac:dyDescent="0.25">
      <c r="A17" s="17" t="s">
        <v>55</v>
      </c>
      <c r="B17" s="104">
        <v>82750</v>
      </c>
      <c r="C17" s="104">
        <v>74434</v>
      </c>
      <c r="D17" s="104">
        <v>74434</v>
      </c>
      <c r="E17" s="104">
        <v>74434</v>
      </c>
    </row>
    <row r="18" spans="1:5" x14ac:dyDescent="0.25">
      <c r="A18" s="39" t="s">
        <v>53</v>
      </c>
      <c r="B18" s="105">
        <f>B19+B20</f>
        <v>1340330</v>
      </c>
      <c r="C18" s="105">
        <f>C19+C20</f>
        <v>1522840</v>
      </c>
      <c r="D18" s="105">
        <f>D19+D20</f>
        <v>1522840</v>
      </c>
      <c r="E18" s="105">
        <f>E19+E20</f>
        <v>1522840</v>
      </c>
    </row>
    <row r="19" spans="1:5" x14ac:dyDescent="0.25">
      <c r="A19" s="12" t="s">
        <v>192</v>
      </c>
      <c r="B19" s="104">
        <v>1337830</v>
      </c>
      <c r="C19" s="104">
        <v>1522440</v>
      </c>
      <c r="D19" s="104">
        <v>1522440</v>
      </c>
      <c r="E19" s="104">
        <v>1522440</v>
      </c>
    </row>
    <row r="20" spans="1:5" x14ac:dyDescent="0.25">
      <c r="A20" s="12" t="s">
        <v>193</v>
      </c>
      <c r="B20" s="104">
        <v>2500</v>
      </c>
      <c r="C20" s="104">
        <v>400</v>
      </c>
      <c r="D20" s="104">
        <v>400</v>
      </c>
      <c r="E20" s="104">
        <v>400</v>
      </c>
    </row>
    <row r="21" spans="1:5" x14ac:dyDescent="0.25">
      <c r="A21" s="24" t="s">
        <v>194</v>
      </c>
      <c r="B21" s="105">
        <f>B22</f>
        <v>580</v>
      </c>
      <c r="C21" s="105">
        <f>C22</f>
        <v>1400</v>
      </c>
      <c r="D21" s="105">
        <f>D22</f>
        <v>1400</v>
      </c>
      <c r="E21" s="105">
        <f>E22</f>
        <v>1400</v>
      </c>
    </row>
    <row r="22" spans="1:5" x14ac:dyDescent="0.25">
      <c r="A22" s="12" t="s">
        <v>195</v>
      </c>
      <c r="B22" s="104">
        <v>580</v>
      </c>
      <c r="C22" s="104">
        <v>1400</v>
      </c>
      <c r="D22" s="104">
        <v>1400</v>
      </c>
      <c r="E22" s="104">
        <v>1400</v>
      </c>
    </row>
    <row r="23" spans="1:5" x14ac:dyDescent="0.25">
      <c r="A23" s="24" t="s">
        <v>196</v>
      </c>
      <c r="B23" s="105">
        <f>B24</f>
        <v>300</v>
      </c>
      <c r="C23" s="105">
        <f>C24</f>
        <v>150</v>
      </c>
      <c r="D23" s="105">
        <f>D24</f>
        <v>150</v>
      </c>
      <c r="E23" s="105">
        <f>E24</f>
        <v>150</v>
      </c>
    </row>
    <row r="24" spans="1:5" x14ac:dyDescent="0.25">
      <c r="A24" s="12" t="s">
        <v>197</v>
      </c>
      <c r="B24" s="104">
        <v>300</v>
      </c>
      <c r="C24" s="104">
        <v>150</v>
      </c>
      <c r="D24" s="104">
        <v>150</v>
      </c>
      <c r="E24" s="104">
        <v>150</v>
      </c>
    </row>
    <row r="25" spans="1:5" x14ac:dyDescent="0.25">
      <c r="A25" s="24" t="s">
        <v>198</v>
      </c>
      <c r="B25" s="105">
        <f>B26+B27+B28</f>
        <v>820</v>
      </c>
      <c r="C25" s="105">
        <f>C26+C27+C28</f>
        <v>300</v>
      </c>
      <c r="D25" s="105">
        <f>D26+D27+D28</f>
        <v>0</v>
      </c>
      <c r="E25" s="105">
        <f>E26+E27+E28</f>
        <v>0</v>
      </c>
    </row>
    <row r="26" spans="1:5" x14ac:dyDescent="0.25">
      <c r="A26" s="12" t="s">
        <v>199</v>
      </c>
      <c r="B26" s="104">
        <v>500</v>
      </c>
      <c r="C26" s="104">
        <v>300</v>
      </c>
      <c r="D26" s="104">
        <v>0</v>
      </c>
      <c r="E26" s="104">
        <v>0</v>
      </c>
    </row>
    <row r="27" spans="1:5" x14ac:dyDescent="0.25">
      <c r="A27" s="12" t="s">
        <v>200</v>
      </c>
      <c r="B27" s="104">
        <v>200</v>
      </c>
      <c r="C27" s="104">
        <v>0</v>
      </c>
      <c r="D27" s="104">
        <v>0</v>
      </c>
      <c r="E27" s="104">
        <v>0</v>
      </c>
    </row>
    <row r="28" spans="1:5" x14ac:dyDescent="0.25">
      <c r="A28" s="12" t="s">
        <v>201</v>
      </c>
      <c r="B28" s="104">
        <v>120</v>
      </c>
      <c r="C28" s="104">
        <v>0</v>
      </c>
      <c r="D28" s="104">
        <v>0</v>
      </c>
      <c r="E28" s="104">
        <v>0</v>
      </c>
    </row>
    <row r="29" spans="1:5" x14ac:dyDescent="0.25">
      <c r="A29" s="101"/>
      <c r="B29" s="102"/>
      <c r="C29" s="102"/>
      <c r="D29" s="102"/>
      <c r="E29" s="102"/>
    </row>
    <row r="30" spans="1:5" ht="15.75" customHeight="1" x14ac:dyDescent="0.25">
      <c r="A30" s="110" t="s">
        <v>51</v>
      </c>
      <c r="B30" s="110"/>
      <c r="C30" s="110"/>
      <c r="D30" s="110"/>
      <c r="E30" s="110"/>
    </row>
    <row r="31" spans="1:5" ht="18" x14ac:dyDescent="0.25">
      <c r="A31" s="23"/>
      <c r="B31" s="23"/>
      <c r="C31" s="23"/>
      <c r="D31" s="5"/>
      <c r="E31" s="5"/>
    </row>
    <row r="32" spans="1:5" ht="25.5" x14ac:dyDescent="0.25">
      <c r="A32" s="19" t="s">
        <v>52</v>
      </c>
      <c r="B32" s="19" t="s">
        <v>36</v>
      </c>
      <c r="C32" s="19" t="s">
        <v>33</v>
      </c>
      <c r="D32" s="19" t="s">
        <v>26</v>
      </c>
      <c r="E32" s="19" t="s">
        <v>34</v>
      </c>
    </row>
    <row r="33" spans="1:5" x14ac:dyDescent="0.25">
      <c r="A33" s="39" t="s">
        <v>1</v>
      </c>
      <c r="B33" s="103">
        <f>B34+B37+B39+B41+B44+B46+B48</f>
        <v>1656208</v>
      </c>
      <c r="C33" s="103">
        <f>C34+C37+C39+C41+C44+C46+C48</f>
        <v>1914260</v>
      </c>
      <c r="D33" s="103">
        <f>D34+D37+D39+D41+D44+D46+D48</f>
        <v>1913960</v>
      </c>
      <c r="E33" s="103">
        <f>E34+E37+E39+E41+E44+E46+E48</f>
        <v>1913960</v>
      </c>
    </row>
    <row r="34" spans="1:5" ht="15.75" customHeight="1" x14ac:dyDescent="0.25">
      <c r="A34" s="24" t="s">
        <v>56</v>
      </c>
      <c r="B34" s="103">
        <f>SUM(B35+B36)</f>
        <v>227628</v>
      </c>
      <c r="C34" s="103">
        <f>SUM(C35+C36)</f>
        <v>308136</v>
      </c>
      <c r="D34" s="103">
        <f>SUM(D35+D36)</f>
        <v>308136</v>
      </c>
      <c r="E34" s="103">
        <f>SUM(E35+E36)</f>
        <v>308136</v>
      </c>
    </row>
    <row r="35" spans="1:5" x14ac:dyDescent="0.25">
      <c r="A35" s="12" t="s">
        <v>57</v>
      </c>
      <c r="B35" s="104">
        <v>146707</v>
      </c>
      <c r="C35" s="104">
        <v>227919</v>
      </c>
      <c r="D35" s="104">
        <v>227919</v>
      </c>
      <c r="E35" s="104">
        <v>227919</v>
      </c>
    </row>
    <row r="36" spans="1:5" x14ac:dyDescent="0.25">
      <c r="A36" s="12" t="s">
        <v>202</v>
      </c>
      <c r="B36" s="104">
        <v>80921</v>
      </c>
      <c r="C36" s="104">
        <v>80217</v>
      </c>
      <c r="D36" s="104">
        <v>80217</v>
      </c>
      <c r="E36" s="104">
        <v>80217</v>
      </c>
    </row>
    <row r="37" spans="1:5" x14ac:dyDescent="0.25">
      <c r="A37" s="24" t="s">
        <v>58</v>
      </c>
      <c r="B37" s="105">
        <f>B38</f>
        <v>3800</v>
      </c>
      <c r="C37" s="105">
        <f>C38</f>
        <v>7000</v>
      </c>
      <c r="D37" s="105">
        <f>D38</f>
        <v>7000</v>
      </c>
      <c r="E37" s="105">
        <f>E38</f>
        <v>7000</v>
      </c>
    </row>
    <row r="38" spans="1:5" x14ac:dyDescent="0.25">
      <c r="A38" s="12" t="s">
        <v>59</v>
      </c>
      <c r="B38" s="104">
        <v>3800</v>
      </c>
      <c r="C38" s="104">
        <v>7000</v>
      </c>
      <c r="D38" s="104">
        <v>7000</v>
      </c>
      <c r="E38" s="104">
        <v>7000</v>
      </c>
    </row>
    <row r="39" spans="1:5" x14ac:dyDescent="0.25">
      <c r="A39" s="10" t="s">
        <v>54</v>
      </c>
      <c r="B39" s="105">
        <f>B40</f>
        <v>82750</v>
      </c>
      <c r="C39" s="105">
        <f>C40</f>
        <v>74434</v>
      </c>
      <c r="D39" s="105">
        <f>D40</f>
        <v>74434</v>
      </c>
      <c r="E39" s="105">
        <f>E40</f>
        <v>74434</v>
      </c>
    </row>
    <row r="40" spans="1:5" ht="25.5" x14ac:dyDescent="0.25">
      <c r="A40" s="17" t="s">
        <v>55</v>
      </c>
      <c r="B40" s="104">
        <v>82750</v>
      </c>
      <c r="C40" s="104">
        <v>74434</v>
      </c>
      <c r="D40" s="104">
        <v>74434</v>
      </c>
      <c r="E40" s="104">
        <v>74434</v>
      </c>
    </row>
    <row r="41" spans="1:5" x14ac:dyDescent="0.25">
      <c r="A41" s="39" t="s">
        <v>53</v>
      </c>
      <c r="B41" s="105">
        <f>B42+B43</f>
        <v>1340330</v>
      </c>
      <c r="C41" s="105">
        <f>C42+C43</f>
        <v>1522840</v>
      </c>
      <c r="D41" s="105">
        <f>D42+D43</f>
        <v>1522840</v>
      </c>
      <c r="E41" s="105">
        <f>E42+E43</f>
        <v>1522840</v>
      </c>
    </row>
    <row r="42" spans="1:5" x14ac:dyDescent="0.25">
      <c r="A42" s="12" t="s">
        <v>192</v>
      </c>
      <c r="B42" s="104">
        <v>1337830</v>
      </c>
      <c r="C42" s="104">
        <v>1522440</v>
      </c>
      <c r="D42" s="104">
        <v>1522440</v>
      </c>
      <c r="E42" s="104">
        <v>1522440</v>
      </c>
    </row>
    <row r="43" spans="1:5" x14ac:dyDescent="0.25">
      <c r="A43" s="12" t="s">
        <v>193</v>
      </c>
      <c r="B43" s="104">
        <v>2500</v>
      </c>
      <c r="C43" s="104">
        <v>400</v>
      </c>
      <c r="D43" s="104">
        <v>400</v>
      </c>
      <c r="E43" s="104">
        <v>400</v>
      </c>
    </row>
    <row r="44" spans="1:5" x14ac:dyDescent="0.25">
      <c r="A44" s="24" t="s">
        <v>194</v>
      </c>
      <c r="B44" s="105">
        <f>B45</f>
        <v>580</v>
      </c>
      <c r="C44" s="105">
        <f>C45</f>
        <v>1400</v>
      </c>
      <c r="D44" s="105">
        <f>D45</f>
        <v>1400</v>
      </c>
      <c r="E44" s="105">
        <f>E45</f>
        <v>1400</v>
      </c>
    </row>
    <row r="45" spans="1:5" x14ac:dyDescent="0.25">
      <c r="A45" s="12" t="s">
        <v>195</v>
      </c>
      <c r="B45" s="104">
        <v>580</v>
      </c>
      <c r="C45" s="104">
        <v>1400</v>
      </c>
      <c r="D45" s="104">
        <v>1400</v>
      </c>
      <c r="E45" s="104">
        <v>1400</v>
      </c>
    </row>
    <row r="46" spans="1:5" x14ac:dyDescent="0.25">
      <c r="A46" s="24" t="s">
        <v>196</v>
      </c>
      <c r="B46" s="105">
        <f>B47</f>
        <v>300</v>
      </c>
      <c r="C46" s="105">
        <f>C47</f>
        <v>150</v>
      </c>
      <c r="D46" s="105">
        <f>D47</f>
        <v>150</v>
      </c>
      <c r="E46" s="105">
        <f>E47</f>
        <v>150</v>
      </c>
    </row>
    <row r="47" spans="1:5" x14ac:dyDescent="0.25">
      <c r="A47" s="12" t="s">
        <v>197</v>
      </c>
      <c r="B47" s="104">
        <v>300</v>
      </c>
      <c r="C47" s="104">
        <v>150</v>
      </c>
      <c r="D47" s="104">
        <v>150</v>
      </c>
      <c r="E47" s="104">
        <v>150</v>
      </c>
    </row>
    <row r="48" spans="1:5" x14ac:dyDescent="0.25">
      <c r="A48" s="24" t="s">
        <v>198</v>
      </c>
      <c r="B48" s="105">
        <f>B49+B50+B51</f>
        <v>820</v>
      </c>
      <c r="C48" s="105">
        <f>C49+C50+C51</f>
        <v>300</v>
      </c>
      <c r="D48" s="105">
        <f>D49+D50+D51</f>
        <v>0</v>
      </c>
      <c r="E48" s="105">
        <f>E49+E50+E51</f>
        <v>0</v>
      </c>
    </row>
    <row r="49" spans="1:5" x14ac:dyDescent="0.25">
      <c r="A49" s="12" t="s">
        <v>199</v>
      </c>
      <c r="B49" s="104">
        <v>500</v>
      </c>
      <c r="C49" s="104">
        <v>300</v>
      </c>
      <c r="D49" s="104">
        <v>0</v>
      </c>
      <c r="E49" s="104">
        <v>0</v>
      </c>
    </row>
    <row r="50" spans="1:5" x14ac:dyDescent="0.25">
      <c r="A50" s="12" t="s">
        <v>200</v>
      </c>
      <c r="B50" s="104">
        <v>200</v>
      </c>
      <c r="C50" s="104">
        <v>0</v>
      </c>
      <c r="D50" s="104">
        <v>0</v>
      </c>
      <c r="E50" s="104">
        <v>0</v>
      </c>
    </row>
    <row r="51" spans="1:5" x14ac:dyDescent="0.25">
      <c r="A51" s="12" t="s">
        <v>201</v>
      </c>
      <c r="B51" s="104">
        <v>120</v>
      </c>
      <c r="C51" s="104">
        <v>0</v>
      </c>
      <c r="D51" s="104">
        <v>0</v>
      </c>
      <c r="E51" s="104">
        <v>0</v>
      </c>
    </row>
  </sheetData>
  <mergeCells count="5">
    <mergeCell ref="A1:E1"/>
    <mergeCell ref="A3:E3"/>
    <mergeCell ref="A5:E5"/>
    <mergeCell ref="A7:E7"/>
    <mergeCell ref="A30:E3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F11" sqref="F11"/>
    </sheetView>
  </sheetViews>
  <sheetFormatPr defaultRowHeight="15" x14ac:dyDescent="0.25"/>
  <cols>
    <col min="1" max="1" width="37.7109375" customWidth="1"/>
    <col min="2" max="6" width="25.28515625" customWidth="1"/>
    <col min="7" max="7" width="14" customWidth="1"/>
  </cols>
  <sheetData>
    <row r="1" spans="1:6" ht="42" customHeight="1" x14ac:dyDescent="0.25">
      <c r="A1" s="110" t="s">
        <v>32</v>
      </c>
      <c r="B1" s="110"/>
      <c r="C1" s="110"/>
      <c r="D1" s="110"/>
      <c r="E1" s="110"/>
      <c r="F1" s="11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0" t="s">
        <v>19</v>
      </c>
      <c r="B3" s="110"/>
      <c r="C3" s="110"/>
      <c r="D3" s="110"/>
      <c r="E3" s="123"/>
      <c r="F3" s="12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0" t="s">
        <v>4</v>
      </c>
      <c r="B5" s="111"/>
      <c r="C5" s="111"/>
      <c r="D5" s="111"/>
      <c r="E5" s="111"/>
      <c r="F5" s="11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0" t="s">
        <v>14</v>
      </c>
      <c r="B7" s="129"/>
      <c r="C7" s="129"/>
      <c r="D7" s="129"/>
      <c r="E7" s="129"/>
      <c r="F7" s="129"/>
    </row>
    <row r="8" spans="1:6" ht="18" x14ac:dyDescent="0.25">
      <c r="A8" s="4"/>
      <c r="B8" s="4"/>
      <c r="C8" s="4"/>
      <c r="D8" s="4"/>
      <c r="E8" s="5"/>
      <c r="F8" s="5"/>
    </row>
    <row r="10" spans="1:6" ht="25.5" x14ac:dyDescent="0.25">
      <c r="A10" s="19" t="s">
        <v>174</v>
      </c>
      <c r="B10" s="19" t="s">
        <v>157</v>
      </c>
      <c r="C10" s="19" t="s">
        <v>178</v>
      </c>
      <c r="D10" s="19" t="s">
        <v>26</v>
      </c>
      <c r="E10" s="19" t="s">
        <v>34</v>
      </c>
    </row>
    <row r="11" spans="1:6" x14ac:dyDescent="0.25">
      <c r="A11" s="10" t="s">
        <v>15</v>
      </c>
      <c r="B11" s="99">
        <f>B12</f>
        <v>1656208</v>
      </c>
      <c r="C11" s="99">
        <f t="shared" ref="C11:E11" si="0">C12</f>
        <v>1914260</v>
      </c>
      <c r="D11" s="99">
        <f t="shared" si="0"/>
        <v>1913960</v>
      </c>
      <c r="E11" s="99">
        <f t="shared" si="0"/>
        <v>1913960</v>
      </c>
    </row>
    <row r="12" spans="1:6" x14ac:dyDescent="0.25">
      <c r="A12" s="10" t="s">
        <v>175</v>
      </c>
      <c r="B12" s="100">
        <f>B13+B14</f>
        <v>1656208</v>
      </c>
      <c r="C12" s="100">
        <f>C13+C14</f>
        <v>1914260</v>
      </c>
      <c r="D12" s="100">
        <f>D13+D14</f>
        <v>1913960</v>
      </c>
      <c r="E12" s="100">
        <f>E13+E14</f>
        <v>1913960</v>
      </c>
    </row>
    <row r="13" spans="1:6" x14ac:dyDescent="0.25">
      <c r="A13" s="17" t="s">
        <v>176</v>
      </c>
      <c r="B13" s="100">
        <v>1573458</v>
      </c>
      <c r="C13" s="100">
        <v>1741631</v>
      </c>
      <c r="D13" s="100">
        <v>1741331</v>
      </c>
      <c r="E13" s="100">
        <v>1741331</v>
      </c>
    </row>
    <row r="14" spans="1:6" x14ac:dyDescent="0.25">
      <c r="A14" s="16" t="s">
        <v>177</v>
      </c>
      <c r="B14" s="100">
        <v>82750</v>
      </c>
      <c r="C14" s="100">
        <v>172629</v>
      </c>
      <c r="D14" s="100">
        <v>172629</v>
      </c>
      <c r="E14" s="100">
        <v>172629</v>
      </c>
    </row>
    <row r="22" spans="2:2" x14ac:dyDescent="0.25">
      <c r="B22" t="s">
        <v>188</v>
      </c>
    </row>
    <row r="23" spans="2:2" x14ac:dyDescent="0.25">
      <c r="B23" t="s">
        <v>189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10" sqref="D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0" t="s">
        <v>32</v>
      </c>
      <c r="B1" s="110"/>
      <c r="C1" s="110"/>
      <c r="D1" s="110"/>
      <c r="E1" s="110"/>
      <c r="F1" s="110"/>
      <c r="G1" s="110"/>
      <c r="H1" s="110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0" t="s">
        <v>19</v>
      </c>
      <c r="B3" s="110"/>
      <c r="C3" s="110"/>
      <c r="D3" s="110"/>
      <c r="E3" s="110"/>
      <c r="F3" s="110"/>
      <c r="G3" s="110"/>
      <c r="H3" s="110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0" t="s">
        <v>181</v>
      </c>
      <c r="B5" s="110"/>
      <c r="C5" s="110"/>
      <c r="D5" s="110"/>
      <c r="E5" s="110"/>
      <c r="F5" s="110"/>
      <c r="G5" s="110"/>
      <c r="H5" s="110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35</v>
      </c>
      <c r="E7" s="19" t="s">
        <v>36</v>
      </c>
      <c r="F7" s="19" t="s">
        <v>33</v>
      </c>
      <c r="G7" s="19" t="s">
        <v>26</v>
      </c>
      <c r="H7" s="19" t="s">
        <v>34</v>
      </c>
    </row>
    <row r="8" spans="1:8" x14ac:dyDescent="0.25">
      <c r="A8" s="37"/>
      <c r="B8" s="38"/>
      <c r="C8" s="36" t="s">
        <v>60</v>
      </c>
      <c r="D8" s="38"/>
      <c r="E8" s="38"/>
      <c r="F8" s="38"/>
      <c r="G8" s="38"/>
      <c r="H8" s="38"/>
    </row>
    <row r="9" spans="1:8" ht="25.5" x14ac:dyDescent="0.25">
      <c r="A9" s="10">
        <v>8</v>
      </c>
      <c r="B9" s="10"/>
      <c r="C9" s="10" t="s">
        <v>16</v>
      </c>
      <c r="D9" s="8"/>
      <c r="E9" s="8"/>
      <c r="F9" s="8"/>
      <c r="G9" s="8"/>
      <c r="H9" s="8"/>
    </row>
    <row r="10" spans="1:8" x14ac:dyDescent="0.25">
      <c r="A10" s="10"/>
      <c r="B10" s="15">
        <v>84</v>
      </c>
      <c r="C10" s="15" t="s">
        <v>22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25">
      <c r="A11" s="10"/>
      <c r="B11" s="15"/>
      <c r="C11" s="40"/>
      <c r="D11" s="8"/>
      <c r="E11" s="8"/>
      <c r="F11" s="8"/>
      <c r="G11" s="8"/>
      <c r="H11" s="8"/>
    </row>
    <row r="12" spans="1:8" x14ac:dyDescent="0.25">
      <c r="A12" s="10"/>
      <c r="B12" s="15"/>
      <c r="C12" s="36" t="s">
        <v>61</v>
      </c>
      <c r="D12" s="8"/>
      <c r="E12" s="8"/>
      <c r="F12" s="8"/>
      <c r="G12" s="8"/>
      <c r="H12" s="8"/>
    </row>
    <row r="13" spans="1:8" ht="25.5" x14ac:dyDescent="0.25">
      <c r="A13" s="13">
        <v>5</v>
      </c>
      <c r="B13" s="14"/>
      <c r="C13" s="24" t="s">
        <v>17</v>
      </c>
      <c r="D13" s="8"/>
      <c r="E13" s="8"/>
      <c r="F13" s="8"/>
      <c r="G13" s="8"/>
      <c r="H13" s="8"/>
    </row>
    <row r="14" spans="1:8" ht="25.5" x14ac:dyDescent="0.25">
      <c r="A14" s="15"/>
      <c r="B14" s="15">
        <v>54</v>
      </c>
      <c r="C14" s="25" t="s">
        <v>23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"/>
  <sheetViews>
    <sheetView tabSelected="1" workbookViewId="0">
      <selection activeCell="L6" sqref="L6"/>
    </sheetView>
  </sheetViews>
  <sheetFormatPr defaultRowHeight="15" x14ac:dyDescent="0.25"/>
  <cols>
    <col min="1" max="1" width="14.5703125" customWidth="1"/>
    <col min="2" max="2" width="28.28515625" customWidth="1"/>
    <col min="3" max="3" width="18.85546875" customWidth="1"/>
    <col min="4" max="4" width="20.5703125" customWidth="1"/>
    <col min="5" max="5" width="22.85546875" customWidth="1"/>
    <col min="6" max="6" width="21.85546875" customWidth="1"/>
  </cols>
  <sheetData>
    <row r="1" spans="1:6" ht="42" customHeight="1" x14ac:dyDescent="0.25">
      <c r="A1" s="110" t="s">
        <v>32</v>
      </c>
      <c r="B1" s="110"/>
      <c r="C1" s="110"/>
      <c r="D1" s="110"/>
      <c r="E1" s="110"/>
      <c r="F1" s="110"/>
    </row>
    <row r="2" spans="1:6" ht="18" x14ac:dyDescent="0.25">
      <c r="A2" s="4"/>
      <c r="B2" s="4"/>
      <c r="C2" s="4"/>
      <c r="D2" s="23"/>
      <c r="E2" s="4"/>
      <c r="F2" s="4"/>
    </row>
    <row r="3" spans="1:6" ht="18" customHeight="1" x14ac:dyDescent="0.25">
      <c r="A3" s="110" t="s">
        <v>18</v>
      </c>
      <c r="B3" s="111"/>
      <c r="C3" s="111"/>
      <c r="D3" s="111"/>
      <c r="E3" s="111"/>
      <c r="F3" s="111"/>
    </row>
    <row r="4" spans="1:6" ht="15.75" thickBot="1" x14ac:dyDescent="0.3">
      <c r="A4" s="62" t="s">
        <v>20</v>
      </c>
      <c r="B4" s="62" t="s">
        <v>31</v>
      </c>
      <c r="C4" s="62" t="s">
        <v>71</v>
      </c>
      <c r="D4" s="62" t="s">
        <v>153</v>
      </c>
      <c r="E4" s="62" t="s">
        <v>72</v>
      </c>
      <c r="F4" s="63" t="s">
        <v>154</v>
      </c>
    </row>
    <row r="5" spans="1:6" ht="15.75" thickTop="1" x14ac:dyDescent="0.25">
      <c r="A5" s="64" t="s">
        <v>73</v>
      </c>
      <c r="B5" s="65" t="s">
        <v>74</v>
      </c>
      <c r="C5" s="66">
        <f>SUM(C6+C14+C126+C167)</f>
        <v>1656208</v>
      </c>
      <c r="D5" s="66">
        <f>SUM(D6+D14+D126+D167)</f>
        <v>1914260</v>
      </c>
      <c r="E5" s="66">
        <f>SUM(E6+E14+E126+E167)</f>
        <v>1913960</v>
      </c>
      <c r="F5" s="66">
        <f>SUM(F6+F14+F126+F167)</f>
        <v>1914960</v>
      </c>
    </row>
    <row r="6" spans="1:6" ht="25.5" customHeight="1" x14ac:dyDescent="0.25">
      <c r="A6" s="67" t="s">
        <v>75</v>
      </c>
      <c r="B6" s="68" t="s">
        <v>76</v>
      </c>
      <c r="C6" s="69">
        <f>SUM(C7+C11)</f>
        <v>80921</v>
      </c>
      <c r="D6" s="69">
        <f>SUM(D7+D11)</f>
        <v>80217</v>
      </c>
      <c r="E6" s="69">
        <f>SUM(E7+E11)</f>
        <v>80217</v>
      </c>
      <c r="F6" s="69">
        <f>SUM(F7+F11)</f>
        <v>80217</v>
      </c>
    </row>
    <row r="7" spans="1:6" ht="21.75" customHeight="1" x14ac:dyDescent="0.25">
      <c r="A7" s="70" t="s">
        <v>77</v>
      </c>
      <c r="B7" s="71" t="s">
        <v>78</v>
      </c>
      <c r="C7" s="72">
        <f>SUM(C9+C10)</f>
        <v>76521</v>
      </c>
      <c r="D7" s="72">
        <f>SUM(D9+D10)</f>
        <v>76017</v>
      </c>
      <c r="E7" s="72">
        <f>SUM(E9+E10)</f>
        <v>76017</v>
      </c>
      <c r="F7" s="72">
        <f>SUM(F9+F10)</f>
        <v>76017</v>
      </c>
    </row>
    <row r="8" spans="1:6" ht="21" customHeight="1" x14ac:dyDescent="0.25">
      <c r="A8" s="73" t="s">
        <v>79</v>
      </c>
      <c r="B8" s="74" t="s">
        <v>80</v>
      </c>
      <c r="C8" s="75">
        <f>SUM(C9+C10)</f>
        <v>76521</v>
      </c>
      <c r="D8" s="75">
        <f>SUM(D9+D10)</f>
        <v>76017</v>
      </c>
      <c r="E8" s="75">
        <f>SUM(E9+E10)</f>
        <v>76017</v>
      </c>
      <c r="F8" s="75">
        <f>SUM(F9+F10)</f>
        <v>76017</v>
      </c>
    </row>
    <row r="9" spans="1:6" x14ac:dyDescent="0.25">
      <c r="A9" s="76">
        <v>32</v>
      </c>
      <c r="B9" s="77" t="s">
        <v>21</v>
      </c>
      <c r="C9" s="78">
        <v>75921</v>
      </c>
      <c r="D9" s="78">
        <v>75417</v>
      </c>
      <c r="E9" s="96">
        <v>75417</v>
      </c>
      <c r="F9" s="79">
        <v>75417</v>
      </c>
    </row>
    <row r="10" spans="1:6" x14ac:dyDescent="0.25">
      <c r="A10" s="76">
        <v>34</v>
      </c>
      <c r="B10" s="80" t="s">
        <v>81</v>
      </c>
      <c r="C10" s="78">
        <v>600</v>
      </c>
      <c r="D10" s="78">
        <v>600</v>
      </c>
      <c r="E10" s="96">
        <v>600</v>
      </c>
      <c r="F10" s="78">
        <v>600</v>
      </c>
    </row>
    <row r="11" spans="1:6" ht="33.75" x14ac:dyDescent="0.25">
      <c r="A11" s="70" t="s">
        <v>82</v>
      </c>
      <c r="B11" s="71" t="s">
        <v>83</v>
      </c>
      <c r="C11" s="72">
        <f t="shared" ref="C11:F12" si="0">SUM(C12)</f>
        <v>4400</v>
      </c>
      <c r="D11" s="72">
        <f t="shared" si="0"/>
        <v>4200</v>
      </c>
      <c r="E11" s="72">
        <f t="shared" si="0"/>
        <v>4200</v>
      </c>
      <c r="F11" s="72">
        <f t="shared" si="0"/>
        <v>4200</v>
      </c>
    </row>
    <row r="12" spans="1:6" ht="21" customHeight="1" x14ac:dyDescent="0.25">
      <c r="A12" s="73" t="s">
        <v>79</v>
      </c>
      <c r="B12" s="74" t="s">
        <v>80</v>
      </c>
      <c r="C12" s="75">
        <f t="shared" si="0"/>
        <v>4400</v>
      </c>
      <c r="D12" s="75">
        <f t="shared" si="0"/>
        <v>4200</v>
      </c>
      <c r="E12" s="75">
        <f t="shared" si="0"/>
        <v>4200</v>
      </c>
      <c r="F12" s="75">
        <f t="shared" si="0"/>
        <v>4200</v>
      </c>
    </row>
    <row r="13" spans="1:6" ht="14.25" customHeight="1" x14ac:dyDescent="0.25">
      <c r="A13" s="76">
        <v>42</v>
      </c>
      <c r="B13" s="80" t="s">
        <v>30</v>
      </c>
      <c r="C13" s="78">
        <v>4400</v>
      </c>
      <c r="D13" s="78">
        <v>4200</v>
      </c>
      <c r="E13" s="96">
        <v>4200</v>
      </c>
      <c r="F13" s="78">
        <v>4200</v>
      </c>
    </row>
    <row r="14" spans="1:6" ht="26.25" customHeight="1" x14ac:dyDescent="0.25">
      <c r="A14" s="67" t="s">
        <v>84</v>
      </c>
      <c r="B14" s="68" t="s">
        <v>85</v>
      </c>
      <c r="C14" s="69">
        <f>SUM(C15+C29+C61+C69+C73+C89+C95+C98+C101+C104+C107+C111+C121)</f>
        <v>264427</v>
      </c>
      <c r="D14" s="69">
        <f>SUM(D15+D29+D61+D69+D73+D89+D95+D98+D101+D104+D107+D111+D121)</f>
        <v>433213</v>
      </c>
      <c r="E14" s="69">
        <f>SUM(E15+E29+E61+E69+E73+E89+E95+E98+E101+E104+E107+E111+E121)</f>
        <v>432913</v>
      </c>
      <c r="F14" s="69">
        <f>SUM(F15+F29+F61+F69+F73+F89+F95+F98+F101+F104+F107+F111+F121)</f>
        <v>433913</v>
      </c>
    </row>
    <row r="15" spans="1:6" ht="22.5" x14ac:dyDescent="0.25">
      <c r="A15" s="70" t="s">
        <v>86</v>
      </c>
      <c r="B15" s="71" t="s">
        <v>87</v>
      </c>
      <c r="C15" s="72">
        <f>SUM(C16+C20+C26)</f>
        <v>123382</v>
      </c>
      <c r="D15" s="72">
        <f>SUM(D16+D20+D26)</f>
        <v>136951</v>
      </c>
      <c r="E15" s="72">
        <f>SUM(E16+E20+E26)</f>
        <v>136951</v>
      </c>
      <c r="F15" s="72">
        <f>SUM(F16+F20+F26)</f>
        <v>136951</v>
      </c>
    </row>
    <row r="16" spans="1:6" x14ac:dyDescent="0.25">
      <c r="A16" s="73" t="s">
        <v>88</v>
      </c>
      <c r="B16" s="74" t="s">
        <v>89</v>
      </c>
      <c r="C16" s="75">
        <f>SUM(C17:C19)</f>
        <v>51032</v>
      </c>
      <c r="D16" s="75">
        <f>SUM(D17:D19)</f>
        <v>64017</v>
      </c>
      <c r="E16" s="75">
        <f>SUM(E17:E19)</f>
        <v>64017</v>
      </c>
      <c r="F16" s="75">
        <f>SUM(F17:F19)</f>
        <v>64017</v>
      </c>
    </row>
    <row r="17" spans="1:6" ht="15" customHeight="1" x14ac:dyDescent="0.25">
      <c r="A17" s="76">
        <v>31</v>
      </c>
      <c r="B17" s="80" t="s">
        <v>11</v>
      </c>
      <c r="C17" s="78">
        <v>49372</v>
      </c>
      <c r="D17" s="78">
        <v>61317</v>
      </c>
      <c r="E17" s="78">
        <v>61317</v>
      </c>
      <c r="F17" s="78">
        <v>61317</v>
      </c>
    </row>
    <row r="18" spans="1:6" x14ac:dyDescent="0.25">
      <c r="A18" s="76">
        <v>32</v>
      </c>
      <c r="B18" s="80" t="s">
        <v>21</v>
      </c>
      <c r="C18" s="78">
        <v>1660</v>
      </c>
      <c r="D18" s="78">
        <v>2700</v>
      </c>
      <c r="E18" s="78">
        <v>2700</v>
      </c>
      <c r="F18" s="78">
        <v>2700</v>
      </c>
    </row>
    <row r="19" spans="1:6" ht="22.5" x14ac:dyDescent="0.25">
      <c r="A19" s="76">
        <v>42</v>
      </c>
      <c r="B19" s="80" t="s">
        <v>30</v>
      </c>
      <c r="C19" s="78"/>
      <c r="D19" s="78"/>
      <c r="E19" s="81"/>
      <c r="F19" s="78"/>
    </row>
    <row r="20" spans="1:6" ht="19.5" x14ac:dyDescent="0.25">
      <c r="A20" s="73" t="s">
        <v>90</v>
      </c>
      <c r="B20" s="74" t="s">
        <v>91</v>
      </c>
      <c r="C20" s="75">
        <f>SUM(C21:C25)</f>
        <v>72350</v>
      </c>
      <c r="D20" s="75">
        <f>SUM(D21:D25)</f>
        <v>72934</v>
      </c>
      <c r="E20" s="75">
        <f>SUM(E21:E25)</f>
        <v>72934</v>
      </c>
      <c r="F20" s="75">
        <f>SUM(F21:F25)</f>
        <v>72934</v>
      </c>
    </row>
    <row r="21" spans="1:6" x14ac:dyDescent="0.25">
      <c r="A21" s="76">
        <v>31</v>
      </c>
      <c r="B21" s="80" t="s">
        <v>11</v>
      </c>
      <c r="C21" s="78">
        <v>23150</v>
      </c>
      <c r="D21" s="78">
        <v>30661</v>
      </c>
      <c r="E21" s="78">
        <v>30661</v>
      </c>
      <c r="F21" s="78">
        <v>30661</v>
      </c>
    </row>
    <row r="22" spans="1:6" x14ac:dyDescent="0.25">
      <c r="A22" s="76">
        <v>32</v>
      </c>
      <c r="B22" s="80" t="s">
        <v>21</v>
      </c>
      <c r="C22" s="78">
        <v>48000</v>
      </c>
      <c r="D22" s="78">
        <v>42273</v>
      </c>
      <c r="E22" s="78">
        <v>42273</v>
      </c>
      <c r="F22" s="78">
        <v>42273</v>
      </c>
    </row>
    <row r="23" spans="1:6" x14ac:dyDescent="0.25">
      <c r="A23" s="76">
        <v>34</v>
      </c>
      <c r="B23" s="80" t="s">
        <v>81</v>
      </c>
      <c r="C23" s="78"/>
      <c r="D23" s="78"/>
      <c r="E23" s="78"/>
      <c r="F23" s="78"/>
    </row>
    <row r="24" spans="1:6" ht="22.5" x14ac:dyDescent="0.25">
      <c r="A24" s="76">
        <v>42</v>
      </c>
      <c r="B24" s="80" t="s">
        <v>30</v>
      </c>
      <c r="C24" s="78">
        <v>1000</v>
      </c>
      <c r="D24" s="78"/>
      <c r="E24" s="78"/>
      <c r="F24" s="78"/>
    </row>
    <row r="25" spans="1:6" x14ac:dyDescent="0.25">
      <c r="A25" s="76">
        <v>94</v>
      </c>
      <c r="B25" s="77" t="s">
        <v>182</v>
      </c>
      <c r="C25" s="78">
        <v>200</v>
      </c>
      <c r="D25" s="78"/>
      <c r="E25" s="81"/>
      <c r="F25" s="78"/>
    </row>
    <row r="26" spans="1:6" x14ac:dyDescent="0.25">
      <c r="A26" s="73" t="s">
        <v>93</v>
      </c>
      <c r="B26" s="74" t="s">
        <v>94</v>
      </c>
      <c r="C26" s="75">
        <f>SUM(C27:C28)</f>
        <v>0</v>
      </c>
      <c r="D26" s="75">
        <f>SUM(D27:D28)</f>
        <v>0</v>
      </c>
      <c r="E26" s="75">
        <f>SUM(E27:E28)</f>
        <v>0</v>
      </c>
      <c r="F26" s="75">
        <f>SUM(F27:F28)</f>
        <v>0</v>
      </c>
    </row>
    <row r="27" spans="1:6" x14ac:dyDescent="0.25">
      <c r="A27" s="76">
        <v>31</v>
      </c>
      <c r="B27" s="80" t="s">
        <v>11</v>
      </c>
      <c r="C27" s="78"/>
      <c r="D27" s="78"/>
      <c r="E27" s="81"/>
      <c r="F27" s="78"/>
    </row>
    <row r="28" spans="1:6" x14ac:dyDescent="0.25">
      <c r="A28" s="76">
        <v>92</v>
      </c>
      <c r="B28" s="77" t="s">
        <v>92</v>
      </c>
      <c r="C28" s="78"/>
      <c r="D28" s="78"/>
      <c r="E28" s="81"/>
      <c r="F28" s="78"/>
    </row>
    <row r="29" spans="1:6" ht="32.25" customHeight="1" x14ac:dyDescent="0.25">
      <c r="A29" s="70" t="s">
        <v>95</v>
      </c>
      <c r="B29" s="71" t="s">
        <v>96</v>
      </c>
      <c r="C29" s="72">
        <f>SUM(C30+C33+C37+C42+C48+C52+C57)</f>
        <v>16850</v>
      </c>
      <c r="D29" s="72">
        <f>SUM(D30+D33+D37+D42+D48+D52+D57)</f>
        <v>101262</v>
      </c>
      <c r="E29" s="72">
        <f>SUM(E30+E33+E37+E42+E48+E52+E57)</f>
        <v>100962</v>
      </c>
      <c r="F29" s="72">
        <f>SUM(F30+F33+F37+F42+F48+F52+F57)</f>
        <v>101962</v>
      </c>
    </row>
    <row r="30" spans="1:6" ht="19.5" x14ac:dyDescent="0.25">
      <c r="A30" s="73" t="s">
        <v>88</v>
      </c>
      <c r="B30" s="82" t="s">
        <v>97</v>
      </c>
      <c r="C30" s="75">
        <f>SUM(C31:C32)</f>
        <v>0</v>
      </c>
      <c r="D30" s="75">
        <f>SUM(D31:D32)</f>
        <v>1062</v>
      </c>
      <c r="E30" s="75">
        <f>SUM(E31:E32)</f>
        <v>1062</v>
      </c>
      <c r="F30" s="75">
        <f>SUM(F31:F32)</f>
        <v>1062</v>
      </c>
    </row>
    <row r="31" spans="1:6" x14ac:dyDescent="0.25">
      <c r="A31" s="76">
        <v>32</v>
      </c>
      <c r="B31" s="80" t="s">
        <v>21</v>
      </c>
      <c r="C31" s="83"/>
      <c r="D31" s="83">
        <v>1062</v>
      </c>
      <c r="E31" s="84">
        <v>1062</v>
      </c>
      <c r="F31" s="83">
        <v>1062</v>
      </c>
    </row>
    <row r="32" spans="1:6" ht="22.5" x14ac:dyDescent="0.25">
      <c r="A32" s="76">
        <v>42</v>
      </c>
      <c r="B32" s="80" t="s">
        <v>30</v>
      </c>
      <c r="C32" s="83"/>
      <c r="D32" s="83"/>
      <c r="E32" s="84"/>
      <c r="F32" s="83"/>
    </row>
    <row r="33" spans="1:6" ht="13.5" customHeight="1" x14ac:dyDescent="0.25">
      <c r="A33" s="73" t="s">
        <v>98</v>
      </c>
      <c r="B33" s="74" t="s">
        <v>99</v>
      </c>
      <c r="C33" s="75">
        <f>SUM(C34:C36)</f>
        <v>3800</v>
      </c>
      <c r="D33" s="75">
        <f>SUM(D34:D36)</f>
        <v>4900</v>
      </c>
      <c r="E33" s="75">
        <f>SUM(E34:E36)</f>
        <v>4600</v>
      </c>
      <c r="F33" s="75">
        <f>SUM(F34:F36)</f>
        <v>5600</v>
      </c>
    </row>
    <row r="34" spans="1:6" x14ac:dyDescent="0.25">
      <c r="A34" s="76">
        <v>32</v>
      </c>
      <c r="B34" s="80" t="s">
        <v>21</v>
      </c>
      <c r="C34" s="78">
        <v>1900</v>
      </c>
      <c r="D34" s="78">
        <v>4600</v>
      </c>
      <c r="E34" s="78">
        <v>4600</v>
      </c>
      <c r="F34" s="78">
        <v>4600</v>
      </c>
    </row>
    <row r="35" spans="1:6" ht="22.5" x14ac:dyDescent="0.25">
      <c r="A35" s="76">
        <v>42</v>
      </c>
      <c r="B35" s="80" t="s">
        <v>30</v>
      </c>
      <c r="C35" s="78">
        <v>1400</v>
      </c>
      <c r="D35" s="78"/>
      <c r="E35" s="78"/>
      <c r="F35" s="78">
        <v>1000</v>
      </c>
    </row>
    <row r="36" spans="1:6" x14ac:dyDescent="0.25">
      <c r="A36" s="76">
        <v>93</v>
      </c>
      <c r="B36" s="77" t="s">
        <v>183</v>
      </c>
      <c r="C36" s="78">
        <v>500</v>
      </c>
      <c r="D36" s="78">
        <v>300</v>
      </c>
      <c r="E36" s="81">
        <v>0</v>
      </c>
      <c r="F36" s="78">
        <v>0</v>
      </c>
    </row>
    <row r="37" spans="1:6" ht="15" customHeight="1" x14ac:dyDescent="0.25">
      <c r="A37" s="73" t="s">
        <v>90</v>
      </c>
      <c r="B37" s="74" t="s">
        <v>100</v>
      </c>
      <c r="C37" s="75">
        <f>SUM(C38:C41)</f>
        <v>9300</v>
      </c>
      <c r="D37" s="75">
        <f>SUM(D38:D41)</f>
        <v>1500</v>
      </c>
      <c r="E37" s="75">
        <f>SUM(E38:E41)</f>
        <v>1500</v>
      </c>
      <c r="F37" s="75">
        <f>SUM(F38:F41)</f>
        <v>1500</v>
      </c>
    </row>
    <row r="38" spans="1:6" x14ac:dyDescent="0.25">
      <c r="A38" s="76">
        <v>31</v>
      </c>
      <c r="B38" s="80" t="s">
        <v>11</v>
      </c>
      <c r="C38" s="78"/>
      <c r="D38" s="78"/>
      <c r="E38" s="81"/>
      <c r="F38" s="78"/>
    </row>
    <row r="39" spans="1:6" x14ac:dyDescent="0.25">
      <c r="A39" s="76">
        <v>32</v>
      </c>
      <c r="B39" s="80" t="s">
        <v>21</v>
      </c>
      <c r="C39" s="78">
        <v>9300</v>
      </c>
      <c r="D39" s="78">
        <v>1500</v>
      </c>
      <c r="E39" s="81">
        <v>1500</v>
      </c>
      <c r="F39" s="78">
        <v>1500</v>
      </c>
    </row>
    <row r="40" spans="1:6" ht="22.5" x14ac:dyDescent="0.25">
      <c r="A40" s="76">
        <v>42</v>
      </c>
      <c r="B40" s="80" t="s">
        <v>30</v>
      </c>
      <c r="C40" s="78"/>
      <c r="D40" s="78"/>
      <c r="E40" s="81"/>
      <c r="F40" s="78"/>
    </row>
    <row r="41" spans="1:6" x14ac:dyDescent="0.25">
      <c r="A41" s="76">
        <v>94</v>
      </c>
      <c r="B41" s="77" t="s">
        <v>182</v>
      </c>
      <c r="C41" s="78"/>
      <c r="D41" s="78"/>
      <c r="E41" s="81"/>
      <c r="F41" s="78"/>
    </row>
    <row r="42" spans="1:6" ht="15" customHeight="1" x14ac:dyDescent="0.25">
      <c r="A42" s="73" t="s">
        <v>101</v>
      </c>
      <c r="B42" s="74" t="s">
        <v>102</v>
      </c>
      <c r="C42" s="75">
        <f>SUM(C43:C47)</f>
        <v>700</v>
      </c>
      <c r="D42" s="75">
        <f>SUM(D43:D47)</f>
        <v>92600</v>
      </c>
      <c r="E42" s="75">
        <f>SUM(E43:E47)</f>
        <v>92600</v>
      </c>
      <c r="F42" s="75">
        <f>SUM(F43:F47)</f>
        <v>92600</v>
      </c>
    </row>
    <row r="43" spans="1:6" x14ac:dyDescent="0.25">
      <c r="A43" s="76">
        <v>31</v>
      </c>
      <c r="B43" s="80" t="s">
        <v>11</v>
      </c>
      <c r="C43" s="78"/>
      <c r="D43" s="78"/>
      <c r="E43" s="81"/>
      <c r="F43" s="78"/>
    </row>
    <row r="44" spans="1:6" x14ac:dyDescent="0.25">
      <c r="A44" s="76">
        <v>32</v>
      </c>
      <c r="B44" s="80" t="s">
        <v>21</v>
      </c>
      <c r="C44" s="78">
        <v>700</v>
      </c>
      <c r="D44" s="78">
        <v>91600</v>
      </c>
      <c r="E44" s="81">
        <v>91600</v>
      </c>
      <c r="F44" s="78">
        <v>91600</v>
      </c>
    </row>
    <row r="45" spans="1:6" x14ac:dyDescent="0.25">
      <c r="A45" s="76">
        <v>38</v>
      </c>
      <c r="B45" s="80" t="s">
        <v>179</v>
      </c>
      <c r="C45" s="78"/>
      <c r="D45" s="78">
        <v>1000</v>
      </c>
      <c r="E45" s="81">
        <v>1000</v>
      </c>
      <c r="F45" s="78">
        <v>1000</v>
      </c>
    </row>
    <row r="46" spans="1:6" ht="22.5" x14ac:dyDescent="0.25">
      <c r="A46" s="76">
        <v>42</v>
      </c>
      <c r="B46" s="80" t="s">
        <v>30</v>
      </c>
      <c r="C46" s="78"/>
      <c r="D46" s="78"/>
      <c r="E46" s="81"/>
      <c r="F46" s="78"/>
    </row>
    <row r="47" spans="1:6" x14ac:dyDescent="0.25">
      <c r="A47" s="76">
        <v>95</v>
      </c>
      <c r="B47" s="77" t="s">
        <v>184</v>
      </c>
      <c r="C47" s="78"/>
      <c r="D47" s="78"/>
      <c r="E47" s="81"/>
      <c r="F47" s="78"/>
    </row>
    <row r="48" spans="1:6" ht="14.25" customHeight="1" x14ac:dyDescent="0.25">
      <c r="A48" s="73" t="s">
        <v>103</v>
      </c>
      <c r="B48" s="74" t="s">
        <v>104</v>
      </c>
      <c r="C48" s="75">
        <f>SUM(C49:C51)</f>
        <v>2500</v>
      </c>
      <c r="D48" s="75">
        <f>SUM(D49:D51)</f>
        <v>400</v>
      </c>
      <c r="E48" s="75">
        <f>SUM(E49:E51)</f>
        <v>400</v>
      </c>
      <c r="F48" s="75">
        <f>SUM(F49:F51)</f>
        <v>400</v>
      </c>
    </row>
    <row r="49" spans="1:6" x14ac:dyDescent="0.25">
      <c r="A49" s="76">
        <v>31</v>
      </c>
      <c r="B49" s="80" t="s">
        <v>11</v>
      </c>
      <c r="C49" s="78"/>
      <c r="D49" s="78"/>
      <c r="E49" s="81"/>
      <c r="F49" s="78"/>
    </row>
    <row r="50" spans="1:6" x14ac:dyDescent="0.25">
      <c r="A50" s="76">
        <v>32</v>
      </c>
      <c r="B50" s="80" t="s">
        <v>21</v>
      </c>
      <c r="C50" s="78">
        <v>2500</v>
      </c>
      <c r="D50" s="78">
        <v>400</v>
      </c>
      <c r="E50" s="81">
        <v>400</v>
      </c>
      <c r="F50" s="78">
        <v>400</v>
      </c>
    </row>
    <row r="51" spans="1:6" x14ac:dyDescent="0.25">
      <c r="A51" s="76">
        <v>95</v>
      </c>
      <c r="B51" s="77" t="s">
        <v>184</v>
      </c>
      <c r="C51" s="78"/>
      <c r="D51" s="78"/>
      <c r="E51" s="81"/>
      <c r="F51" s="78"/>
    </row>
    <row r="52" spans="1:6" ht="13.5" customHeight="1" x14ac:dyDescent="0.25">
      <c r="A52" s="73" t="s">
        <v>93</v>
      </c>
      <c r="B52" s="74" t="s">
        <v>105</v>
      </c>
      <c r="C52" s="75">
        <f>SUM(C53:C56)</f>
        <v>0</v>
      </c>
      <c r="D52" s="75">
        <f>SUM(D53:D56)</f>
        <v>0</v>
      </c>
      <c r="E52" s="75">
        <f>SUM(E53:E56)</f>
        <v>0</v>
      </c>
      <c r="F52" s="75">
        <f>SUM(F53:F56)</f>
        <v>0</v>
      </c>
    </row>
    <row r="53" spans="1:6" x14ac:dyDescent="0.25">
      <c r="A53" s="76">
        <v>31</v>
      </c>
      <c r="B53" s="80" t="s">
        <v>11</v>
      </c>
      <c r="C53" s="78"/>
      <c r="D53" s="78"/>
      <c r="E53" s="81"/>
      <c r="F53" s="78"/>
    </row>
    <row r="54" spans="1:6" x14ac:dyDescent="0.25">
      <c r="A54" s="76">
        <v>32</v>
      </c>
      <c r="B54" s="80" t="s">
        <v>21</v>
      </c>
      <c r="C54" s="78"/>
      <c r="D54" s="78"/>
      <c r="E54" s="81"/>
      <c r="F54" s="78"/>
    </row>
    <row r="55" spans="1:6" ht="22.5" x14ac:dyDescent="0.25">
      <c r="A55" s="76">
        <v>42</v>
      </c>
      <c r="B55" s="80" t="s">
        <v>30</v>
      </c>
      <c r="C55" s="78"/>
      <c r="D55" s="78"/>
      <c r="E55" s="81"/>
      <c r="F55" s="78"/>
    </row>
    <row r="56" spans="1:6" x14ac:dyDescent="0.25">
      <c r="A56" s="76">
        <v>95</v>
      </c>
      <c r="B56" s="77" t="s">
        <v>184</v>
      </c>
      <c r="C56" s="78"/>
      <c r="D56" s="78"/>
      <c r="E56" s="81"/>
      <c r="F56" s="78"/>
    </row>
    <row r="57" spans="1:6" ht="13.5" customHeight="1" x14ac:dyDescent="0.25">
      <c r="A57" s="73" t="s">
        <v>106</v>
      </c>
      <c r="B57" s="74" t="s">
        <v>107</v>
      </c>
      <c r="C57" s="75">
        <f>SUM(C58:C60)</f>
        <v>550</v>
      </c>
      <c r="D57" s="75">
        <f>SUM(D58:D60)</f>
        <v>800</v>
      </c>
      <c r="E57" s="75">
        <f>SUM(E58:E60)</f>
        <v>800</v>
      </c>
      <c r="F57" s="75">
        <f>SUM(F58:F60)</f>
        <v>800</v>
      </c>
    </row>
    <row r="58" spans="1:6" x14ac:dyDescent="0.25">
      <c r="A58" s="76">
        <v>32</v>
      </c>
      <c r="B58" s="80" t="s">
        <v>21</v>
      </c>
      <c r="C58" s="78">
        <v>430</v>
      </c>
      <c r="D58" s="78">
        <v>800</v>
      </c>
      <c r="E58" s="81">
        <v>800</v>
      </c>
      <c r="F58" s="78">
        <v>800</v>
      </c>
    </row>
    <row r="59" spans="1:6" ht="22.5" x14ac:dyDescent="0.25">
      <c r="A59" s="76">
        <v>42</v>
      </c>
      <c r="B59" s="80" t="s">
        <v>30</v>
      </c>
      <c r="C59" s="78"/>
      <c r="D59" s="78"/>
      <c r="E59" s="81"/>
      <c r="F59" s="78"/>
    </row>
    <row r="60" spans="1:6" x14ac:dyDescent="0.25">
      <c r="A60" s="76">
        <v>92</v>
      </c>
      <c r="B60" s="77" t="s">
        <v>92</v>
      </c>
      <c r="C60" s="78">
        <v>120</v>
      </c>
      <c r="D60" s="78">
        <v>0</v>
      </c>
      <c r="E60" s="81">
        <v>0</v>
      </c>
      <c r="F60" s="78"/>
    </row>
    <row r="61" spans="1:6" ht="30.75" customHeight="1" x14ac:dyDescent="0.25">
      <c r="A61" s="70" t="s">
        <v>108</v>
      </c>
      <c r="B61" s="71" t="s">
        <v>109</v>
      </c>
      <c r="C61" s="72">
        <f>SUM(C62+C64+C67)</f>
        <v>0</v>
      </c>
      <c r="D61" s="72">
        <f>SUM(D62+D64+D67)</f>
        <v>0</v>
      </c>
      <c r="E61" s="72">
        <f>SUM(E62+E64+E67)</f>
        <v>0</v>
      </c>
      <c r="F61" s="72">
        <f>SUM(F62+F64+F67)</f>
        <v>0</v>
      </c>
    </row>
    <row r="62" spans="1:6" ht="12" customHeight="1" x14ac:dyDescent="0.25">
      <c r="A62" s="73" t="s">
        <v>88</v>
      </c>
      <c r="B62" s="74" t="s">
        <v>110</v>
      </c>
      <c r="C62" s="75">
        <f>SUM(C63)</f>
        <v>0</v>
      </c>
      <c r="D62" s="75">
        <f>SUM(D63)</f>
        <v>0</v>
      </c>
      <c r="E62" s="75">
        <f>SUM(E63)</f>
        <v>0</v>
      </c>
      <c r="F62" s="75">
        <f>SUM(F63)</f>
        <v>0</v>
      </c>
    </row>
    <row r="63" spans="1:6" x14ac:dyDescent="0.25">
      <c r="A63" s="76">
        <v>32</v>
      </c>
      <c r="B63" s="80" t="s">
        <v>21</v>
      </c>
      <c r="C63" s="78"/>
      <c r="D63" s="78"/>
      <c r="E63" s="81"/>
      <c r="F63" s="78"/>
    </row>
    <row r="64" spans="1:6" ht="12.75" customHeight="1" x14ac:dyDescent="0.25">
      <c r="A64" s="73" t="s">
        <v>98</v>
      </c>
      <c r="B64" s="74" t="s">
        <v>99</v>
      </c>
      <c r="C64" s="75">
        <f>SUM(C65:C66)</f>
        <v>0</v>
      </c>
      <c r="D64" s="75">
        <f>SUM(D65:D66)</f>
        <v>0</v>
      </c>
      <c r="E64" s="75">
        <f>SUM(E65:E66)</f>
        <v>0</v>
      </c>
      <c r="F64" s="75">
        <f>SUM(F65:F66)</f>
        <v>0</v>
      </c>
    </row>
    <row r="65" spans="1:6" x14ac:dyDescent="0.25">
      <c r="A65" s="76">
        <v>32</v>
      </c>
      <c r="B65" s="80" t="s">
        <v>21</v>
      </c>
      <c r="C65" s="78"/>
      <c r="D65" s="78"/>
      <c r="E65" s="81"/>
      <c r="F65" s="78"/>
    </row>
    <row r="66" spans="1:6" x14ac:dyDescent="0.25">
      <c r="A66" s="76">
        <v>93</v>
      </c>
      <c r="B66" s="77" t="s">
        <v>185</v>
      </c>
      <c r="C66" s="78"/>
      <c r="D66" s="78"/>
      <c r="E66" s="81"/>
      <c r="F66" s="78"/>
    </row>
    <row r="67" spans="1:6" ht="14.25" customHeight="1" x14ac:dyDescent="0.25">
      <c r="A67" s="73" t="s">
        <v>93</v>
      </c>
      <c r="B67" s="74" t="s">
        <v>105</v>
      </c>
      <c r="C67" s="75">
        <f>SUM(C68)</f>
        <v>0</v>
      </c>
      <c r="D67" s="75">
        <f>SUM(D68)</f>
        <v>0</v>
      </c>
      <c r="E67" s="75">
        <f>SUM(E68)</f>
        <v>0</v>
      </c>
      <c r="F67" s="75">
        <f>SUM(F68)</f>
        <v>0</v>
      </c>
    </row>
    <row r="68" spans="1:6" x14ac:dyDescent="0.25">
      <c r="A68" s="76"/>
      <c r="B68" s="80"/>
      <c r="C68" s="78"/>
      <c r="D68" s="78"/>
      <c r="E68" s="81"/>
      <c r="F68" s="78"/>
    </row>
    <row r="69" spans="1:6" ht="28.5" customHeight="1" x14ac:dyDescent="0.25">
      <c r="A69" s="70" t="s">
        <v>111</v>
      </c>
      <c r="B69" s="71" t="s">
        <v>112</v>
      </c>
      <c r="C69" s="72">
        <f>SUM(C70)</f>
        <v>2800</v>
      </c>
      <c r="D69" s="72">
        <f>SUM(D70)</f>
        <v>12200</v>
      </c>
      <c r="E69" s="72">
        <f>SUM(E70)</f>
        <v>12200</v>
      </c>
      <c r="F69" s="72">
        <f>SUM(F70)</f>
        <v>12200</v>
      </c>
    </row>
    <row r="70" spans="1:6" x14ac:dyDescent="0.25">
      <c r="A70" s="73" t="s">
        <v>88</v>
      </c>
      <c r="B70" s="74" t="s">
        <v>110</v>
      </c>
      <c r="C70" s="75">
        <f>SUM(C71:C72)</f>
        <v>2800</v>
      </c>
      <c r="D70" s="75">
        <f>SUM(D71:D72)</f>
        <v>12200</v>
      </c>
      <c r="E70" s="75">
        <f>SUM(E71:E72)</f>
        <v>12200</v>
      </c>
      <c r="F70" s="75">
        <f>SUM(F71:F72)</f>
        <v>12200</v>
      </c>
    </row>
    <row r="71" spans="1:6" x14ac:dyDescent="0.25">
      <c r="A71" s="76">
        <v>31</v>
      </c>
      <c r="B71" s="80" t="s">
        <v>11</v>
      </c>
      <c r="C71" s="78">
        <v>2630</v>
      </c>
      <c r="D71" s="78">
        <v>12000</v>
      </c>
      <c r="E71" s="81">
        <v>12000</v>
      </c>
      <c r="F71" s="78">
        <v>12000</v>
      </c>
    </row>
    <row r="72" spans="1:6" x14ac:dyDescent="0.25">
      <c r="A72" s="76">
        <v>32</v>
      </c>
      <c r="B72" s="80" t="s">
        <v>21</v>
      </c>
      <c r="C72" s="78">
        <v>170</v>
      </c>
      <c r="D72" s="78">
        <v>200</v>
      </c>
      <c r="E72" s="81">
        <v>200</v>
      </c>
      <c r="F72" s="78">
        <v>200</v>
      </c>
    </row>
    <row r="73" spans="1:6" ht="26.25" customHeight="1" x14ac:dyDescent="0.25">
      <c r="A73" s="70" t="s">
        <v>113</v>
      </c>
      <c r="B73" s="71" t="s">
        <v>114</v>
      </c>
      <c r="C73" s="72">
        <f>SUM(C74+C76+C79+C82+C85)</f>
        <v>200</v>
      </c>
      <c r="D73" s="72">
        <f>SUM(D74+D76+D79+D82+D85)</f>
        <v>100</v>
      </c>
      <c r="E73" s="72">
        <f>SUM(E74+E76+E79+E82+E85)</f>
        <v>100</v>
      </c>
      <c r="F73" s="72">
        <f>SUM(F74+F76+F79+F82+F85)</f>
        <v>100</v>
      </c>
    </row>
    <row r="74" spans="1:6" ht="15" customHeight="1" x14ac:dyDescent="0.25">
      <c r="A74" s="73" t="s">
        <v>88</v>
      </c>
      <c r="B74" s="74" t="s">
        <v>115</v>
      </c>
      <c r="C74" s="75">
        <f>SUM(C75)</f>
        <v>100</v>
      </c>
      <c r="D74" s="75">
        <f>SUM(D75)</f>
        <v>100</v>
      </c>
      <c r="E74" s="75">
        <f>SUM(E75)</f>
        <v>100</v>
      </c>
      <c r="F74" s="75">
        <f>SUM(F75)</f>
        <v>100</v>
      </c>
    </row>
    <row r="75" spans="1:6" x14ac:dyDescent="0.25">
      <c r="A75" s="76">
        <v>32</v>
      </c>
      <c r="B75" s="80" t="s">
        <v>21</v>
      </c>
      <c r="C75" s="78">
        <v>100</v>
      </c>
      <c r="D75" s="78">
        <v>100</v>
      </c>
      <c r="E75" s="81">
        <v>100</v>
      </c>
      <c r="F75" s="78">
        <v>100</v>
      </c>
    </row>
    <row r="76" spans="1:6" ht="15.75" customHeight="1" x14ac:dyDescent="0.25">
      <c r="A76" s="73" t="s">
        <v>98</v>
      </c>
      <c r="B76" s="74" t="s">
        <v>99</v>
      </c>
      <c r="C76" s="75">
        <f>SUM(C77:C78)</f>
        <v>0</v>
      </c>
      <c r="D76" s="75">
        <f>SUM(D77:D78)</f>
        <v>0</v>
      </c>
      <c r="E76" s="75">
        <f>SUM(E77:E78)</f>
        <v>0</v>
      </c>
      <c r="F76" s="75">
        <f>SUM(F77:F78)</f>
        <v>0</v>
      </c>
    </row>
    <row r="77" spans="1:6" x14ac:dyDescent="0.25">
      <c r="A77" s="76">
        <v>32</v>
      </c>
      <c r="B77" s="80" t="s">
        <v>21</v>
      </c>
      <c r="C77" s="78"/>
      <c r="D77" s="78"/>
      <c r="E77" s="85"/>
      <c r="F77" s="86"/>
    </row>
    <row r="78" spans="1:6" x14ac:dyDescent="0.25">
      <c r="A78" s="76">
        <v>93</v>
      </c>
      <c r="B78" s="80" t="s">
        <v>185</v>
      </c>
      <c r="C78" s="78"/>
      <c r="D78" s="78"/>
      <c r="E78" s="85"/>
      <c r="F78" s="86"/>
    </row>
    <row r="79" spans="1:6" ht="15.75" customHeight="1" x14ac:dyDescent="0.25">
      <c r="A79" s="73" t="s">
        <v>90</v>
      </c>
      <c r="B79" s="74" t="s">
        <v>100</v>
      </c>
      <c r="C79" s="75">
        <f>SUM(C80:C81)</f>
        <v>0</v>
      </c>
      <c r="D79" s="75">
        <f>SUM(D80:D81)</f>
        <v>0</v>
      </c>
      <c r="E79" s="75">
        <f>SUM(E80:E81)</f>
        <v>0</v>
      </c>
      <c r="F79" s="75">
        <f>SUM(F80:F81)</f>
        <v>0</v>
      </c>
    </row>
    <row r="80" spans="1:6" x14ac:dyDescent="0.25">
      <c r="A80" s="76">
        <v>32</v>
      </c>
      <c r="B80" s="80" t="s">
        <v>21</v>
      </c>
      <c r="C80" s="78"/>
      <c r="D80" s="78"/>
      <c r="E80" s="85"/>
      <c r="F80" s="86"/>
    </row>
    <row r="81" spans="1:6" x14ac:dyDescent="0.25">
      <c r="A81" s="76">
        <v>94</v>
      </c>
      <c r="B81" s="80" t="s">
        <v>182</v>
      </c>
      <c r="C81" s="78"/>
      <c r="D81" s="78"/>
      <c r="E81" s="85"/>
      <c r="F81" s="86"/>
    </row>
    <row r="82" spans="1:6" ht="19.5" x14ac:dyDescent="0.25">
      <c r="A82" s="73" t="s">
        <v>116</v>
      </c>
      <c r="B82" s="74" t="s">
        <v>117</v>
      </c>
      <c r="C82" s="75">
        <f>SUM(C83:C84)</f>
        <v>100</v>
      </c>
      <c r="D82" s="75">
        <f>SUM(D83:D84)</f>
        <v>0</v>
      </c>
      <c r="E82" s="75">
        <f>SUM(E83:E84)</f>
        <v>0</v>
      </c>
      <c r="F82" s="75">
        <f>SUM(F83:F84)</f>
        <v>0</v>
      </c>
    </row>
    <row r="83" spans="1:6" x14ac:dyDescent="0.25">
      <c r="A83" s="76">
        <v>32</v>
      </c>
      <c r="B83" s="80" t="s">
        <v>21</v>
      </c>
      <c r="C83" s="78">
        <v>100</v>
      </c>
      <c r="D83" s="78"/>
      <c r="E83" s="96"/>
      <c r="F83" s="78"/>
    </row>
    <row r="84" spans="1:6" x14ac:dyDescent="0.25">
      <c r="A84" s="76">
        <v>97</v>
      </c>
      <c r="B84" s="77" t="s">
        <v>186</v>
      </c>
      <c r="C84" s="78"/>
      <c r="D84" s="78"/>
      <c r="E84" s="85"/>
      <c r="F84" s="86"/>
    </row>
    <row r="85" spans="1:6" ht="13.5" customHeight="1" x14ac:dyDescent="0.25">
      <c r="A85" s="73" t="s">
        <v>106</v>
      </c>
      <c r="B85" s="74" t="s">
        <v>107</v>
      </c>
      <c r="C85" s="75">
        <f>SUM(C86:C88)</f>
        <v>0</v>
      </c>
      <c r="D85" s="75">
        <f>SUM(D86:D88)</f>
        <v>0</v>
      </c>
      <c r="E85" s="75">
        <f>SUM(E86:E88)</f>
        <v>0</v>
      </c>
      <c r="F85" s="75">
        <f>SUM(F86:F88)</f>
        <v>0</v>
      </c>
    </row>
    <row r="86" spans="1:6" x14ac:dyDescent="0.25">
      <c r="A86" s="76">
        <v>32</v>
      </c>
      <c r="B86" s="80" t="s">
        <v>21</v>
      </c>
      <c r="C86" s="78"/>
      <c r="D86" s="78"/>
      <c r="E86" s="81"/>
      <c r="F86" s="78"/>
    </row>
    <row r="87" spans="1:6" ht="22.5" x14ac:dyDescent="0.25">
      <c r="A87" s="76">
        <v>42</v>
      </c>
      <c r="B87" s="80" t="s">
        <v>30</v>
      </c>
      <c r="C87" s="78"/>
      <c r="D87" s="78"/>
      <c r="E87" s="81"/>
      <c r="F87" s="78"/>
    </row>
    <row r="88" spans="1:6" x14ac:dyDescent="0.25">
      <c r="A88" s="76">
        <v>96</v>
      </c>
      <c r="B88" s="77" t="s">
        <v>187</v>
      </c>
      <c r="C88" s="78"/>
      <c r="D88" s="78"/>
      <c r="E88" s="81"/>
      <c r="F88" s="78"/>
    </row>
    <row r="89" spans="1:6" ht="29.25" customHeight="1" x14ac:dyDescent="0.25">
      <c r="A89" s="70" t="s">
        <v>118</v>
      </c>
      <c r="B89" s="71" t="s">
        <v>119</v>
      </c>
      <c r="C89" s="72">
        <f>SUM(C90+C93)</f>
        <v>28000</v>
      </c>
      <c r="D89" s="72">
        <f>SUM(D90+D93)</f>
        <v>33000</v>
      </c>
      <c r="E89" s="72">
        <f>SUM(E90+E93)</f>
        <v>33000</v>
      </c>
      <c r="F89" s="72">
        <f>SUM(F90+F93)</f>
        <v>33000</v>
      </c>
    </row>
    <row r="90" spans="1:6" ht="15.75" customHeight="1" x14ac:dyDescent="0.25">
      <c r="A90" s="73" t="s">
        <v>101</v>
      </c>
      <c r="B90" s="74" t="s">
        <v>102</v>
      </c>
      <c r="C90" s="75">
        <f>SUM(C91:C92)</f>
        <v>28000</v>
      </c>
      <c r="D90" s="75">
        <f>SUM(D91:D92)</f>
        <v>33000</v>
      </c>
      <c r="E90" s="75">
        <f>SUM(E91:E92)</f>
        <v>33000</v>
      </c>
      <c r="F90" s="75">
        <f>SUM(F91:F92)</f>
        <v>33000</v>
      </c>
    </row>
    <row r="91" spans="1:6" x14ac:dyDescent="0.25">
      <c r="A91" s="76">
        <v>37</v>
      </c>
      <c r="B91" s="80" t="s">
        <v>120</v>
      </c>
      <c r="C91" s="78">
        <v>18000</v>
      </c>
      <c r="D91" s="78">
        <v>23000</v>
      </c>
      <c r="E91" s="81">
        <v>23000</v>
      </c>
      <c r="F91" s="78">
        <v>23000</v>
      </c>
    </row>
    <row r="92" spans="1:6" ht="22.5" x14ac:dyDescent="0.25">
      <c r="A92" s="76">
        <v>42</v>
      </c>
      <c r="B92" s="80" t="s">
        <v>30</v>
      </c>
      <c r="C92" s="78">
        <v>10000</v>
      </c>
      <c r="D92" s="78">
        <v>10000</v>
      </c>
      <c r="E92" s="81">
        <v>10000</v>
      </c>
      <c r="F92" s="78">
        <v>10000</v>
      </c>
    </row>
    <row r="93" spans="1:6" ht="15" customHeight="1" x14ac:dyDescent="0.25">
      <c r="A93" s="73" t="s">
        <v>93</v>
      </c>
      <c r="B93" s="74" t="s">
        <v>105</v>
      </c>
      <c r="C93" s="75">
        <f>SUM(C94)</f>
        <v>0</v>
      </c>
      <c r="D93" s="75">
        <f>SUM(D94)</f>
        <v>0</v>
      </c>
      <c r="E93" s="75">
        <f>SUM(E94)</f>
        <v>0</v>
      </c>
      <c r="F93" s="75">
        <f>SUM(F94)</f>
        <v>0</v>
      </c>
    </row>
    <row r="94" spans="1:6" x14ac:dyDescent="0.25">
      <c r="A94" s="76"/>
      <c r="B94" s="80"/>
      <c r="C94" s="78"/>
      <c r="D94" s="78"/>
      <c r="E94" s="81"/>
      <c r="F94" s="78"/>
    </row>
    <row r="95" spans="1:6" ht="29.25" customHeight="1" x14ac:dyDescent="0.25">
      <c r="A95" s="70" t="s">
        <v>121</v>
      </c>
      <c r="B95" s="71" t="s">
        <v>122</v>
      </c>
      <c r="C95" s="72">
        <f t="shared" ref="C95:F96" si="1">SUM(C96)</f>
        <v>1300</v>
      </c>
      <c r="D95" s="72">
        <f t="shared" si="1"/>
        <v>0</v>
      </c>
      <c r="E95" s="72">
        <f t="shared" si="1"/>
        <v>0</v>
      </c>
      <c r="F95" s="72">
        <f t="shared" si="1"/>
        <v>0</v>
      </c>
    </row>
    <row r="96" spans="1:6" ht="15" customHeight="1" x14ac:dyDescent="0.25">
      <c r="A96" s="73" t="s">
        <v>90</v>
      </c>
      <c r="B96" s="74" t="s">
        <v>100</v>
      </c>
      <c r="C96" s="75">
        <f t="shared" si="1"/>
        <v>1300</v>
      </c>
      <c r="D96" s="75">
        <f t="shared" si="1"/>
        <v>0</v>
      </c>
      <c r="E96" s="75">
        <f t="shared" si="1"/>
        <v>0</v>
      </c>
      <c r="F96" s="75">
        <f t="shared" si="1"/>
        <v>0</v>
      </c>
    </row>
    <row r="97" spans="1:6" x14ac:dyDescent="0.25">
      <c r="A97" s="76">
        <v>32</v>
      </c>
      <c r="B97" s="80" t="s">
        <v>21</v>
      </c>
      <c r="C97" s="78">
        <v>1300</v>
      </c>
      <c r="D97" s="78">
        <v>0</v>
      </c>
      <c r="E97" s="81"/>
      <c r="F97" s="78"/>
    </row>
    <row r="98" spans="1:6" ht="22.5" x14ac:dyDescent="0.25">
      <c r="A98" s="71" t="s">
        <v>123</v>
      </c>
      <c r="B98" s="71" t="s">
        <v>124</v>
      </c>
      <c r="C98" s="72">
        <f t="shared" ref="C98:F99" si="2">SUM(C99)</f>
        <v>0</v>
      </c>
      <c r="D98" s="72">
        <f t="shared" si="2"/>
        <v>0</v>
      </c>
      <c r="E98" s="72">
        <f t="shared" si="2"/>
        <v>0</v>
      </c>
      <c r="F98" s="72">
        <f t="shared" si="2"/>
        <v>0</v>
      </c>
    </row>
    <row r="99" spans="1:6" x14ac:dyDescent="0.25">
      <c r="A99" s="73" t="s">
        <v>88</v>
      </c>
      <c r="B99" s="74" t="s">
        <v>110</v>
      </c>
      <c r="C99" s="75">
        <f t="shared" si="2"/>
        <v>0</v>
      </c>
      <c r="D99" s="75">
        <f t="shared" si="2"/>
        <v>0</v>
      </c>
      <c r="E99" s="75">
        <f t="shared" si="2"/>
        <v>0</v>
      </c>
      <c r="F99" s="75">
        <f t="shared" si="2"/>
        <v>0</v>
      </c>
    </row>
    <row r="100" spans="1:6" x14ac:dyDescent="0.25">
      <c r="A100" s="76">
        <v>32</v>
      </c>
      <c r="B100" s="80" t="s">
        <v>21</v>
      </c>
      <c r="C100" s="78"/>
      <c r="D100" s="78"/>
      <c r="E100" s="81"/>
      <c r="F100" s="78"/>
    </row>
    <row r="101" spans="1:6" ht="30.75" customHeight="1" x14ac:dyDescent="0.25">
      <c r="A101" s="70" t="s">
        <v>125</v>
      </c>
      <c r="B101" s="71" t="s">
        <v>126</v>
      </c>
      <c r="C101" s="72">
        <f t="shared" ref="C101:F102" si="3">SUM(C102)</f>
        <v>0</v>
      </c>
      <c r="D101" s="72">
        <f t="shared" si="3"/>
        <v>0</v>
      </c>
      <c r="E101" s="72">
        <f t="shared" si="3"/>
        <v>0</v>
      </c>
      <c r="F101" s="72">
        <f t="shared" si="3"/>
        <v>0</v>
      </c>
    </row>
    <row r="102" spans="1:6" x14ac:dyDescent="0.25">
      <c r="A102" s="73" t="s">
        <v>88</v>
      </c>
      <c r="B102" s="74" t="s">
        <v>89</v>
      </c>
      <c r="C102" s="75">
        <f t="shared" si="3"/>
        <v>0</v>
      </c>
      <c r="D102" s="75">
        <f t="shared" si="3"/>
        <v>0</v>
      </c>
      <c r="E102" s="75">
        <f t="shared" si="3"/>
        <v>0</v>
      </c>
      <c r="F102" s="75">
        <f t="shared" si="3"/>
        <v>0</v>
      </c>
    </row>
    <row r="103" spans="1:6" x14ac:dyDescent="0.25">
      <c r="A103" s="76">
        <v>32</v>
      </c>
      <c r="B103" s="80" t="s">
        <v>21</v>
      </c>
      <c r="C103" s="78"/>
      <c r="D103" s="78"/>
      <c r="E103" s="81"/>
      <c r="F103" s="78"/>
    </row>
    <row r="104" spans="1:6" ht="27" customHeight="1" x14ac:dyDescent="0.25">
      <c r="A104" s="87" t="s">
        <v>127</v>
      </c>
      <c r="B104" s="88" t="s">
        <v>128</v>
      </c>
      <c r="C104" s="89">
        <f t="shared" ref="C104:F105" si="4">SUM(C105)</f>
        <v>3000</v>
      </c>
      <c r="D104" s="89">
        <f t="shared" si="4"/>
        <v>0</v>
      </c>
      <c r="E104" s="89">
        <f t="shared" si="4"/>
        <v>0</v>
      </c>
      <c r="F104" s="89">
        <f t="shared" si="4"/>
        <v>0</v>
      </c>
    </row>
    <row r="105" spans="1:6" x14ac:dyDescent="0.25">
      <c r="A105" s="73" t="s">
        <v>88</v>
      </c>
      <c r="B105" s="90" t="s">
        <v>129</v>
      </c>
      <c r="C105" s="75">
        <f t="shared" si="4"/>
        <v>3000</v>
      </c>
      <c r="D105" s="75">
        <f t="shared" si="4"/>
        <v>0</v>
      </c>
      <c r="E105" s="75">
        <f t="shared" si="4"/>
        <v>0</v>
      </c>
      <c r="F105" s="75">
        <f t="shared" si="4"/>
        <v>0</v>
      </c>
    </row>
    <row r="106" spans="1:6" x14ac:dyDescent="0.25">
      <c r="A106" s="76">
        <v>32</v>
      </c>
      <c r="B106" s="80" t="s">
        <v>21</v>
      </c>
      <c r="C106" s="78">
        <v>3000</v>
      </c>
      <c r="D106" s="78">
        <v>0</v>
      </c>
      <c r="E106" s="81">
        <v>0</v>
      </c>
      <c r="F106" s="78">
        <v>0</v>
      </c>
    </row>
    <row r="107" spans="1:6" ht="26.25" customHeight="1" x14ac:dyDescent="0.25">
      <c r="A107" s="87" t="s">
        <v>130</v>
      </c>
      <c r="B107" s="88" t="s">
        <v>131</v>
      </c>
      <c r="C107" s="89">
        <f>SUM(C108)</f>
        <v>1495</v>
      </c>
      <c r="D107" s="89">
        <f>SUM(D108)</f>
        <v>2700</v>
      </c>
      <c r="E107" s="89">
        <f>SUM(E108)</f>
        <v>2700</v>
      </c>
      <c r="F107" s="89">
        <f>SUM(F108)</f>
        <v>2700</v>
      </c>
    </row>
    <row r="108" spans="1:6" ht="15.75" customHeight="1" x14ac:dyDescent="0.25">
      <c r="A108" s="73" t="s">
        <v>88</v>
      </c>
      <c r="B108" s="74" t="s">
        <v>110</v>
      </c>
      <c r="C108" s="75">
        <f>SUM(C109:C110)</f>
        <v>1495</v>
      </c>
      <c r="D108" s="75">
        <f>SUM(D109:D110)</f>
        <v>2700</v>
      </c>
      <c r="E108" s="75">
        <f>SUM(E109:E110)</f>
        <v>2700</v>
      </c>
      <c r="F108" s="75">
        <f>SUM(F109:F110)</f>
        <v>2700</v>
      </c>
    </row>
    <row r="109" spans="1:6" x14ac:dyDescent="0.25">
      <c r="A109" s="76">
        <v>31</v>
      </c>
      <c r="B109" s="80" t="s">
        <v>11</v>
      </c>
      <c r="C109" s="78"/>
      <c r="D109" s="78"/>
      <c r="E109" s="81"/>
      <c r="F109" s="78"/>
    </row>
    <row r="110" spans="1:6" x14ac:dyDescent="0.25">
      <c r="A110" s="76">
        <v>32</v>
      </c>
      <c r="B110" s="80" t="s">
        <v>21</v>
      </c>
      <c r="C110" s="78">
        <v>1495</v>
      </c>
      <c r="D110" s="78">
        <v>2700</v>
      </c>
      <c r="E110" s="81">
        <v>2700</v>
      </c>
      <c r="F110" s="78">
        <v>2700</v>
      </c>
    </row>
    <row r="111" spans="1:6" ht="30.75" customHeight="1" x14ac:dyDescent="0.25">
      <c r="A111" s="87" t="s">
        <v>132</v>
      </c>
      <c r="B111" s="88" t="s">
        <v>133</v>
      </c>
      <c r="C111" s="89">
        <f>SUM(C112+C118)</f>
        <v>0</v>
      </c>
      <c r="D111" s="89">
        <f>SUM(D112+D118)</f>
        <v>0</v>
      </c>
      <c r="E111" s="89">
        <f>SUM(E112+E118)</f>
        <v>0</v>
      </c>
      <c r="F111" s="89">
        <f>SUM(F112+F118)</f>
        <v>0</v>
      </c>
    </row>
    <row r="112" spans="1:6" ht="19.5" x14ac:dyDescent="0.25">
      <c r="A112" s="73" t="s">
        <v>134</v>
      </c>
      <c r="B112" s="74" t="s">
        <v>135</v>
      </c>
      <c r="C112" s="75">
        <f>SUM(C113:C117)</f>
        <v>0</v>
      </c>
      <c r="D112" s="75">
        <f>SUM(D113:D117)</f>
        <v>0</v>
      </c>
      <c r="E112" s="75">
        <f>SUM(E113:E117)</f>
        <v>0</v>
      </c>
      <c r="F112" s="75">
        <f>SUM(F113:F117)</f>
        <v>0</v>
      </c>
    </row>
    <row r="113" spans="1:6" x14ac:dyDescent="0.25">
      <c r="A113" s="76">
        <v>32</v>
      </c>
      <c r="B113" s="80" t="s">
        <v>21</v>
      </c>
      <c r="C113" s="78"/>
      <c r="D113" s="78"/>
      <c r="E113" s="81"/>
      <c r="F113" s="78"/>
    </row>
    <row r="114" spans="1:6" x14ac:dyDescent="0.25">
      <c r="A114" s="76">
        <v>34</v>
      </c>
      <c r="B114" s="80" t="s">
        <v>81</v>
      </c>
      <c r="C114" s="78"/>
      <c r="D114" s="78"/>
      <c r="E114" s="81"/>
      <c r="F114" s="78"/>
    </row>
    <row r="115" spans="1:6" ht="22.5" x14ac:dyDescent="0.25">
      <c r="A115" s="76">
        <v>42</v>
      </c>
      <c r="B115" s="80" t="s">
        <v>30</v>
      </c>
      <c r="C115" s="78"/>
      <c r="D115" s="78"/>
      <c r="E115" s="81"/>
      <c r="F115" s="78"/>
    </row>
    <row r="116" spans="1:6" x14ac:dyDescent="0.25">
      <c r="A116" s="76">
        <v>92</v>
      </c>
      <c r="B116" s="77" t="s">
        <v>92</v>
      </c>
      <c r="C116" s="78"/>
      <c r="D116" s="78"/>
      <c r="E116" s="81"/>
      <c r="F116" s="78"/>
    </row>
    <row r="117" spans="1:6" x14ac:dyDescent="0.25">
      <c r="A117" s="91">
        <v>922</v>
      </c>
      <c r="B117" s="80" t="s">
        <v>136</v>
      </c>
      <c r="C117" s="86"/>
      <c r="D117" s="86"/>
      <c r="E117" s="85"/>
      <c r="F117" s="86"/>
    </row>
    <row r="118" spans="1:6" ht="19.5" x14ac:dyDescent="0.25">
      <c r="A118" s="73" t="s">
        <v>137</v>
      </c>
      <c r="B118" s="74" t="s">
        <v>138</v>
      </c>
      <c r="C118" s="75">
        <f>SUM(C119:C120)</f>
        <v>0</v>
      </c>
      <c r="D118" s="75">
        <f>SUM(D119:D120)</f>
        <v>0</v>
      </c>
      <c r="E118" s="75">
        <f>SUM(E119:E120)</f>
        <v>0</v>
      </c>
      <c r="F118" s="75">
        <f>SUM(F119:F120)</f>
        <v>0</v>
      </c>
    </row>
    <row r="119" spans="1:6" x14ac:dyDescent="0.25">
      <c r="A119" s="76">
        <v>32</v>
      </c>
      <c r="B119" s="80" t="s">
        <v>21</v>
      </c>
      <c r="C119" s="78"/>
      <c r="D119" s="78"/>
      <c r="E119" s="81"/>
      <c r="F119" s="78"/>
    </row>
    <row r="120" spans="1:6" x14ac:dyDescent="0.25">
      <c r="A120" s="76">
        <v>92</v>
      </c>
      <c r="B120" s="77" t="s">
        <v>92</v>
      </c>
      <c r="C120" s="78"/>
      <c r="D120" s="78"/>
      <c r="E120" s="81"/>
      <c r="F120" s="78"/>
    </row>
    <row r="121" spans="1:6" ht="28.5" customHeight="1" x14ac:dyDescent="0.25">
      <c r="A121" s="87" t="s">
        <v>139</v>
      </c>
      <c r="B121" s="88" t="s">
        <v>155</v>
      </c>
      <c r="C121" s="89">
        <f>SUM(C122)</f>
        <v>87400</v>
      </c>
      <c r="D121" s="89">
        <f>SUM(D122)</f>
        <v>147000</v>
      </c>
      <c r="E121" s="89">
        <f>SUM(E122)</f>
        <v>147000</v>
      </c>
      <c r="F121" s="89">
        <f>SUM(F122)</f>
        <v>147000</v>
      </c>
    </row>
    <row r="122" spans="1:6" x14ac:dyDescent="0.25">
      <c r="A122" s="92" t="s">
        <v>88</v>
      </c>
      <c r="B122" s="93" t="s">
        <v>140</v>
      </c>
      <c r="C122" s="75">
        <f>SUM(C123:C125)</f>
        <v>87400</v>
      </c>
      <c r="D122" s="75">
        <f>SUM(D123:D125)</f>
        <v>147000</v>
      </c>
      <c r="E122" s="75">
        <f>SUM(E123:E125)</f>
        <v>147000</v>
      </c>
      <c r="F122" s="75">
        <f>SUM(F123:F125)</f>
        <v>147000</v>
      </c>
    </row>
    <row r="123" spans="1:6" x14ac:dyDescent="0.25">
      <c r="A123" s="94">
        <v>31</v>
      </c>
      <c r="B123" s="80" t="s">
        <v>11</v>
      </c>
      <c r="C123" s="78">
        <v>82700</v>
      </c>
      <c r="D123" s="78">
        <v>141100</v>
      </c>
      <c r="E123" s="78">
        <v>141100</v>
      </c>
      <c r="F123" s="78">
        <v>141100</v>
      </c>
    </row>
    <row r="124" spans="1:6" x14ac:dyDescent="0.25">
      <c r="A124" s="76">
        <v>32</v>
      </c>
      <c r="B124" s="80" t="s">
        <v>21</v>
      </c>
      <c r="C124" s="78">
        <v>4700</v>
      </c>
      <c r="D124" s="78">
        <v>5900</v>
      </c>
      <c r="E124" s="78">
        <v>5900</v>
      </c>
      <c r="F124" s="78">
        <v>5900</v>
      </c>
    </row>
    <row r="125" spans="1:6" x14ac:dyDescent="0.25">
      <c r="A125" s="76">
        <v>34</v>
      </c>
      <c r="B125" s="80" t="s">
        <v>92</v>
      </c>
      <c r="C125" s="78"/>
      <c r="D125" s="78"/>
      <c r="E125" s="81"/>
      <c r="F125" s="78"/>
    </row>
    <row r="126" spans="1:6" ht="27.75" customHeight="1" x14ac:dyDescent="0.25">
      <c r="A126" s="67" t="s">
        <v>141</v>
      </c>
      <c r="B126" s="68" t="s">
        <v>142</v>
      </c>
      <c r="C126" s="69">
        <f>SUM(C127+C149)</f>
        <v>2610</v>
      </c>
      <c r="D126" s="69">
        <f>SUM(D127+D149)</f>
        <v>4830</v>
      </c>
      <c r="E126" s="69">
        <f>SUM(E127+E149)</f>
        <v>4830</v>
      </c>
      <c r="F126" s="69">
        <f>SUM(F127+F149)</f>
        <v>4830</v>
      </c>
    </row>
    <row r="127" spans="1:6" ht="30" customHeight="1" x14ac:dyDescent="0.25">
      <c r="A127" s="87" t="s">
        <v>143</v>
      </c>
      <c r="B127" s="88" t="s">
        <v>144</v>
      </c>
      <c r="C127" s="89">
        <f>SUM(C128+C131+C134+C137+C140+C143+C146)</f>
        <v>700</v>
      </c>
      <c r="D127" s="89">
        <f>SUM(D128+D131+D134+D137+D140+D143+D146)</f>
        <v>3050</v>
      </c>
      <c r="E127" s="89">
        <f>SUM(E128+E131+E134+E137+E140+E143+E146)</f>
        <v>3050</v>
      </c>
      <c r="F127" s="89">
        <f>SUM(F128+F131+F134+F137+F140+F143+F146)</f>
        <v>3050</v>
      </c>
    </row>
    <row r="128" spans="1:6" ht="15" customHeight="1" x14ac:dyDescent="0.25">
      <c r="A128" s="73" t="s">
        <v>98</v>
      </c>
      <c r="B128" s="74" t="s">
        <v>99</v>
      </c>
      <c r="C128" s="75">
        <f>SUM(C129:C130)</f>
        <v>500</v>
      </c>
      <c r="D128" s="75">
        <f>SUM(D129:D130)</f>
        <v>2400</v>
      </c>
      <c r="E128" s="75">
        <f>SUM(E129:E130)</f>
        <v>2400</v>
      </c>
      <c r="F128" s="75">
        <f>SUM(F129:F130)</f>
        <v>2400</v>
      </c>
    </row>
    <row r="129" spans="1:6" ht="22.5" x14ac:dyDescent="0.25">
      <c r="A129" s="76">
        <v>42</v>
      </c>
      <c r="B129" s="80" t="s">
        <v>30</v>
      </c>
      <c r="C129" s="78">
        <v>500</v>
      </c>
      <c r="D129" s="78">
        <v>2400</v>
      </c>
      <c r="E129" s="81">
        <v>2400</v>
      </c>
      <c r="F129" s="78">
        <v>2400</v>
      </c>
    </row>
    <row r="130" spans="1:6" x14ac:dyDescent="0.25">
      <c r="A130" s="76">
        <v>93</v>
      </c>
      <c r="B130" s="77" t="s">
        <v>92</v>
      </c>
      <c r="C130" s="78"/>
      <c r="D130" s="78"/>
      <c r="E130" s="81"/>
      <c r="F130" s="78"/>
    </row>
    <row r="131" spans="1:6" ht="16.5" customHeight="1" x14ac:dyDescent="0.25">
      <c r="A131" s="73" t="s">
        <v>90</v>
      </c>
      <c r="B131" s="74" t="s">
        <v>100</v>
      </c>
      <c r="C131" s="75">
        <f>SUM(C132:C133)</f>
        <v>0</v>
      </c>
      <c r="D131" s="75">
        <f>SUM(D132:D133)</f>
        <v>0</v>
      </c>
      <c r="E131" s="75">
        <f>SUM(E132:E133)</f>
        <v>0</v>
      </c>
      <c r="F131" s="75">
        <f>SUM(F132:F133)</f>
        <v>0</v>
      </c>
    </row>
    <row r="132" spans="1:6" ht="22.5" x14ac:dyDescent="0.25">
      <c r="A132" s="76">
        <v>42</v>
      </c>
      <c r="B132" s="80" t="s">
        <v>30</v>
      </c>
      <c r="C132" s="78"/>
      <c r="D132" s="78"/>
      <c r="E132" s="81"/>
      <c r="F132" s="78"/>
    </row>
    <row r="133" spans="1:6" x14ac:dyDescent="0.25">
      <c r="A133" s="76">
        <v>94</v>
      </c>
      <c r="B133" s="77" t="s">
        <v>92</v>
      </c>
      <c r="C133" s="78"/>
      <c r="D133" s="78"/>
      <c r="E133" s="81"/>
      <c r="F133" s="78"/>
    </row>
    <row r="134" spans="1:6" ht="12.75" customHeight="1" x14ac:dyDescent="0.25">
      <c r="A134" s="73" t="s">
        <v>101</v>
      </c>
      <c r="B134" s="74" t="s">
        <v>102</v>
      </c>
      <c r="C134" s="75">
        <f>SUM(C135:C136)</f>
        <v>0</v>
      </c>
      <c r="D134" s="75">
        <f>SUM(D135:D136)</f>
        <v>0</v>
      </c>
      <c r="E134" s="75">
        <f>SUM(E135:E136)</f>
        <v>0</v>
      </c>
      <c r="F134" s="75">
        <f>SUM(F135:F136)</f>
        <v>0</v>
      </c>
    </row>
    <row r="135" spans="1:6" ht="22.5" x14ac:dyDescent="0.25">
      <c r="A135" s="76">
        <v>42</v>
      </c>
      <c r="B135" s="80" t="s">
        <v>30</v>
      </c>
      <c r="C135" s="78"/>
      <c r="D135" s="78"/>
      <c r="E135" s="81"/>
      <c r="F135" s="78"/>
    </row>
    <row r="136" spans="1:6" x14ac:dyDescent="0.25">
      <c r="A136" s="76">
        <v>95</v>
      </c>
      <c r="B136" s="77" t="s">
        <v>92</v>
      </c>
      <c r="C136" s="78"/>
      <c r="D136" s="78"/>
      <c r="E136" s="81"/>
      <c r="F136" s="78"/>
    </row>
    <row r="137" spans="1:6" ht="14.25" customHeight="1" x14ac:dyDescent="0.25">
      <c r="A137" s="73" t="s">
        <v>103</v>
      </c>
      <c r="B137" s="74" t="s">
        <v>104</v>
      </c>
      <c r="C137" s="75">
        <f>SUM(C138:C139)</f>
        <v>0</v>
      </c>
      <c r="D137" s="75">
        <f>SUM(D138:D139)</f>
        <v>0</v>
      </c>
      <c r="E137" s="75">
        <f>SUM(E138:E139)</f>
        <v>0</v>
      </c>
      <c r="F137" s="75">
        <f>SUM(F138:F139)</f>
        <v>0</v>
      </c>
    </row>
    <row r="138" spans="1:6" ht="22.5" x14ac:dyDescent="0.25">
      <c r="A138" s="76">
        <v>42</v>
      </c>
      <c r="B138" s="80" t="s">
        <v>30</v>
      </c>
      <c r="C138" s="78"/>
      <c r="D138" s="78"/>
      <c r="E138" s="81"/>
      <c r="F138" s="78"/>
    </row>
    <row r="139" spans="1:6" x14ac:dyDescent="0.25">
      <c r="A139" s="76">
        <v>95</v>
      </c>
      <c r="B139" s="77" t="s">
        <v>92</v>
      </c>
      <c r="C139" s="78"/>
      <c r="D139" s="78"/>
      <c r="E139" s="81"/>
      <c r="F139" s="78"/>
    </row>
    <row r="140" spans="1:6" ht="15" customHeight="1" x14ac:dyDescent="0.25">
      <c r="A140" s="73" t="s">
        <v>93</v>
      </c>
      <c r="B140" s="74" t="s">
        <v>105</v>
      </c>
      <c r="C140" s="75">
        <f>SUM(C141:C142)</f>
        <v>0</v>
      </c>
      <c r="D140" s="75">
        <f>SUM(D141:D142)</f>
        <v>0</v>
      </c>
      <c r="E140" s="75">
        <f>SUM(E141:E142)</f>
        <v>0</v>
      </c>
      <c r="F140" s="75">
        <f>SUM(F141:F142)</f>
        <v>0</v>
      </c>
    </row>
    <row r="141" spans="1:6" ht="22.5" x14ac:dyDescent="0.25">
      <c r="A141" s="76">
        <v>42</v>
      </c>
      <c r="B141" s="80" t="s">
        <v>30</v>
      </c>
      <c r="C141" s="78"/>
      <c r="D141" s="78"/>
      <c r="E141" s="81"/>
      <c r="F141" s="78"/>
    </row>
    <row r="142" spans="1:6" x14ac:dyDescent="0.25">
      <c r="A142" s="76">
        <v>95</v>
      </c>
      <c r="B142" s="77" t="s">
        <v>92</v>
      </c>
      <c r="C142" s="78"/>
      <c r="D142" s="78"/>
      <c r="E142" s="81"/>
      <c r="F142" s="78"/>
    </row>
    <row r="143" spans="1:6" ht="13.5" customHeight="1" x14ac:dyDescent="0.25">
      <c r="A143" s="73" t="s">
        <v>106</v>
      </c>
      <c r="B143" s="74" t="s">
        <v>107</v>
      </c>
      <c r="C143" s="75">
        <f>SUM(C144:C145)</f>
        <v>0</v>
      </c>
      <c r="D143" s="75">
        <f>SUM(D144:D145)</f>
        <v>500</v>
      </c>
      <c r="E143" s="75">
        <f>SUM(E144:E145)</f>
        <v>500</v>
      </c>
      <c r="F143" s="75">
        <f>SUM(F144:F145)</f>
        <v>500</v>
      </c>
    </row>
    <row r="144" spans="1:6" ht="22.5" x14ac:dyDescent="0.25">
      <c r="A144" s="76">
        <v>42</v>
      </c>
      <c r="B144" s="80" t="s">
        <v>30</v>
      </c>
      <c r="C144" s="78"/>
      <c r="D144" s="78">
        <v>500</v>
      </c>
      <c r="E144" s="81">
        <v>500</v>
      </c>
      <c r="F144" s="78">
        <v>500</v>
      </c>
    </row>
    <row r="145" spans="1:6" x14ac:dyDescent="0.25">
      <c r="A145" s="76">
        <v>96</v>
      </c>
      <c r="B145" s="77" t="s">
        <v>92</v>
      </c>
      <c r="C145" s="78"/>
      <c r="D145" s="78"/>
      <c r="E145" s="81"/>
      <c r="F145" s="78"/>
    </row>
    <row r="146" spans="1:6" ht="19.5" x14ac:dyDescent="0.25">
      <c r="A146" s="73" t="s">
        <v>116</v>
      </c>
      <c r="B146" s="74" t="s">
        <v>117</v>
      </c>
      <c r="C146" s="75">
        <f>SUM(C147:C148)</f>
        <v>200</v>
      </c>
      <c r="D146" s="75">
        <f>SUM(D147:D148)</f>
        <v>150</v>
      </c>
      <c r="E146" s="75">
        <f>SUM(E147:E148)</f>
        <v>150</v>
      </c>
      <c r="F146" s="75">
        <f>SUM(F147:F148)</f>
        <v>150</v>
      </c>
    </row>
    <row r="147" spans="1:6" ht="22.5" x14ac:dyDescent="0.25">
      <c r="A147" s="76">
        <v>42</v>
      </c>
      <c r="B147" s="80" t="s">
        <v>30</v>
      </c>
      <c r="C147" s="78">
        <v>200</v>
      </c>
      <c r="D147" s="78">
        <v>150</v>
      </c>
      <c r="E147" s="81">
        <v>150</v>
      </c>
      <c r="F147" s="78">
        <v>150</v>
      </c>
    </row>
    <row r="148" spans="1:6" x14ac:dyDescent="0.25">
      <c r="A148" s="76">
        <v>97</v>
      </c>
      <c r="B148" s="77" t="s">
        <v>92</v>
      </c>
      <c r="C148" s="78"/>
      <c r="D148" s="78"/>
      <c r="E148" s="81"/>
      <c r="F148" s="78"/>
    </row>
    <row r="149" spans="1:6" ht="27.75" customHeight="1" x14ac:dyDescent="0.25">
      <c r="A149" s="87" t="s">
        <v>145</v>
      </c>
      <c r="B149" s="88" t="s">
        <v>146</v>
      </c>
      <c r="C149" s="89">
        <f>SUM(C150+C152+C155+C158+C161+C164)</f>
        <v>1910</v>
      </c>
      <c r="D149" s="89">
        <f>SUM(D150+D152+D155+D158+D161+D164)</f>
        <v>1780</v>
      </c>
      <c r="E149" s="89">
        <f>SUM(E150+E152+E155+E158+E161+E164)</f>
        <v>1780</v>
      </c>
      <c r="F149" s="89">
        <f>SUM(F150+F152+F155+F158+F161+F164)</f>
        <v>1780</v>
      </c>
    </row>
    <row r="150" spans="1:6" ht="19.5" x14ac:dyDescent="0.25">
      <c r="A150" s="73" t="s">
        <v>88</v>
      </c>
      <c r="B150" s="74" t="s">
        <v>147</v>
      </c>
      <c r="C150" s="75">
        <f>SUM(C151)</f>
        <v>880</v>
      </c>
      <c r="D150" s="75">
        <f>SUM(D151)</f>
        <v>840</v>
      </c>
      <c r="E150" s="75">
        <f>SUM(E151)</f>
        <v>840</v>
      </c>
      <c r="F150" s="75">
        <f>SUM(F151)</f>
        <v>840</v>
      </c>
    </row>
    <row r="151" spans="1:6" ht="22.5" x14ac:dyDescent="0.25">
      <c r="A151" s="76">
        <v>42</v>
      </c>
      <c r="B151" s="80" t="s">
        <v>30</v>
      </c>
      <c r="C151" s="78">
        <v>880</v>
      </c>
      <c r="D151" s="78">
        <v>840</v>
      </c>
      <c r="E151" s="81">
        <v>840</v>
      </c>
      <c r="F151" s="78">
        <v>840</v>
      </c>
    </row>
    <row r="152" spans="1:6" ht="15.75" customHeight="1" x14ac:dyDescent="0.25">
      <c r="A152" s="73" t="s">
        <v>98</v>
      </c>
      <c r="B152" s="74" t="s">
        <v>99</v>
      </c>
      <c r="C152" s="75">
        <f>SUM(C153:C154)</f>
        <v>0</v>
      </c>
      <c r="D152" s="75">
        <f>SUM(D153:D154)</f>
        <v>0</v>
      </c>
      <c r="E152" s="75">
        <f>SUM(E153:E154)</f>
        <v>0</v>
      </c>
      <c r="F152" s="75">
        <f>SUM(F153:F154)</f>
        <v>0</v>
      </c>
    </row>
    <row r="153" spans="1:6" ht="22.5" x14ac:dyDescent="0.25">
      <c r="A153" s="76">
        <v>42</v>
      </c>
      <c r="B153" s="80" t="s">
        <v>30</v>
      </c>
      <c r="C153" s="78"/>
      <c r="D153" s="78"/>
      <c r="E153" s="85"/>
      <c r="F153" s="86"/>
    </row>
    <row r="154" spans="1:6" x14ac:dyDescent="0.25">
      <c r="A154" s="76">
        <v>93</v>
      </c>
      <c r="B154" s="80" t="s">
        <v>92</v>
      </c>
      <c r="C154" s="78"/>
      <c r="D154" s="78"/>
      <c r="E154" s="85"/>
      <c r="F154" s="86"/>
    </row>
    <row r="155" spans="1:6" ht="14.25" customHeight="1" x14ac:dyDescent="0.25">
      <c r="A155" s="73" t="s">
        <v>90</v>
      </c>
      <c r="B155" s="74" t="s">
        <v>100</v>
      </c>
      <c r="C155" s="95">
        <f>SUM(C156:C157)</f>
        <v>0</v>
      </c>
      <c r="D155" s="95">
        <f>SUM(D156:D157)</f>
        <v>0</v>
      </c>
      <c r="E155" s="95">
        <f>SUM(E156:E157)</f>
        <v>0</v>
      </c>
      <c r="F155" s="95">
        <f>SUM(F156:F157)</f>
        <v>0</v>
      </c>
    </row>
    <row r="156" spans="1:6" ht="22.5" x14ac:dyDescent="0.25">
      <c r="A156" s="76">
        <v>42</v>
      </c>
      <c r="B156" s="80" t="s">
        <v>30</v>
      </c>
      <c r="C156" s="78"/>
      <c r="D156" s="78"/>
      <c r="E156" s="85"/>
      <c r="F156" s="86"/>
    </row>
    <row r="157" spans="1:6" x14ac:dyDescent="0.25">
      <c r="A157" s="76">
        <v>94</v>
      </c>
      <c r="B157" s="80" t="s">
        <v>92</v>
      </c>
      <c r="C157" s="78"/>
      <c r="D157" s="78"/>
      <c r="E157" s="85"/>
      <c r="F157" s="86"/>
    </row>
    <row r="158" spans="1:6" ht="15" customHeight="1" x14ac:dyDescent="0.25">
      <c r="A158" s="73" t="s">
        <v>101</v>
      </c>
      <c r="B158" s="74" t="s">
        <v>102</v>
      </c>
      <c r="C158" s="75">
        <f>SUM(C159:C160)</f>
        <v>880</v>
      </c>
      <c r="D158" s="75">
        <f>SUM(D159:D160)</f>
        <v>840</v>
      </c>
      <c r="E158" s="75">
        <f>SUM(E159:E160)</f>
        <v>840</v>
      </c>
      <c r="F158" s="75">
        <f>SUM(F159:F160)</f>
        <v>840</v>
      </c>
    </row>
    <row r="159" spans="1:6" ht="22.5" x14ac:dyDescent="0.25">
      <c r="A159" s="76">
        <v>42</v>
      </c>
      <c r="B159" s="80" t="s">
        <v>30</v>
      </c>
      <c r="C159" s="78">
        <v>880</v>
      </c>
      <c r="D159" s="78">
        <v>840</v>
      </c>
      <c r="E159" s="81">
        <v>840</v>
      </c>
      <c r="F159" s="78">
        <v>840</v>
      </c>
    </row>
    <row r="160" spans="1:6" x14ac:dyDescent="0.25">
      <c r="A160" s="76">
        <v>95</v>
      </c>
      <c r="B160" s="77" t="s">
        <v>92</v>
      </c>
      <c r="C160" s="78"/>
      <c r="D160" s="78"/>
      <c r="E160" s="81"/>
      <c r="F160" s="78"/>
    </row>
    <row r="161" spans="1:6" ht="15" customHeight="1" x14ac:dyDescent="0.25">
      <c r="A161" s="73" t="s">
        <v>106</v>
      </c>
      <c r="B161" s="74" t="s">
        <v>107</v>
      </c>
      <c r="C161" s="75">
        <f>SUM(C162:C163)</f>
        <v>150</v>
      </c>
      <c r="D161" s="75">
        <f>SUM(D162:D163)</f>
        <v>100</v>
      </c>
      <c r="E161" s="75">
        <f>SUM(E162:E163)</f>
        <v>100</v>
      </c>
      <c r="F161" s="75">
        <f>SUM(F162:F163)</f>
        <v>100</v>
      </c>
    </row>
    <row r="162" spans="1:6" ht="22.5" x14ac:dyDescent="0.25">
      <c r="A162" s="76">
        <v>42</v>
      </c>
      <c r="B162" s="80" t="s">
        <v>30</v>
      </c>
      <c r="C162" s="78">
        <v>150</v>
      </c>
      <c r="D162" s="78">
        <v>100</v>
      </c>
      <c r="E162" s="81">
        <v>100</v>
      </c>
      <c r="F162" s="78">
        <v>100</v>
      </c>
    </row>
    <row r="163" spans="1:6" x14ac:dyDescent="0.25">
      <c r="A163" s="76">
        <v>92</v>
      </c>
      <c r="B163" s="77" t="s">
        <v>92</v>
      </c>
      <c r="C163" s="78"/>
      <c r="D163" s="78"/>
      <c r="E163" s="81"/>
      <c r="F163" s="78"/>
    </row>
    <row r="164" spans="1:6" ht="19.5" x14ac:dyDescent="0.25">
      <c r="A164" s="73" t="s">
        <v>116</v>
      </c>
      <c r="B164" s="74" t="s">
        <v>117</v>
      </c>
      <c r="C164" s="75">
        <f>SUM(C165:C166)</f>
        <v>0</v>
      </c>
      <c r="D164" s="75">
        <f>SUM(D165:D166)</f>
        <v>0</v>
      </c>
      <c r="E164" s="75">
        <f>SUM(E165:E166)</f>
        <v>0</v>
      </c>
      <c r="F164" s="75">
        <f>SUM(F165:F166)</f>
        <v>0</v>
      </c>
    </row>
    <row r="165" spans="1:6" ht="22.5" x14ac:dyDescent="0.25">
      <c r="A165" s="76">
        <v>42</v>
      </c>
      <c r="B165" s="80" t="s">
        <v>30</v>
      </c>
      <c r="C165" s="78"/>
      <c r="D165" s="78"/>
      <c r="E165" s="81"/>
      <c r="F165" s="78"/>
    </row>
    <row r="166" spans="1:6" x14ac:dyDescent="0.25">
      <c r="A166" s="76">
        <v>92</v>
      </c>
      <c r="B166" s="77" t="s">
        <v>92</v>
      </c>
      <c r="C166" s="78"/>
      <c r="D166" s="78"/>
      <c r="E166" s="81"/>
      <c r="F166" s="78"/>
    </row>
    <row r="167" spans="1:6" ht="29.25" customHeight="1" x14ac:dyDescent="0.25">
      <c r="A167" s="67" t="s">
        <v>148</v>
      </c>
      <c r="B167" s="68" t="s">
        <v>149</v>
      </c>
      <c r="C167" s="69">
        <f t="shared" ref="C167:F168" si="5">SUM(C168)</f>
        <v>1308250</v>
      </c>
      <c r="D167" s="69">
        <f t="shared" si="5"/>
        <v>1396000</v>
      </c>
      <c r="E167" s="69">
        <f t="shared" si="5"/>
        <v>1396000</v>
      </c>
      <c r="F167" s="69">
        <f t="shared" si="5"/>
        <v>1396000</v>
      </c>
    </row>
    <row r="168" spans="1:6" ht="27.75" customHeight="1" x14ac:dyDescent="0.25">
      <c r="A168" s="87" t="s">
        <v>150</v>
      </c>
      <c r="B168" s="88" t="s">
        <v>151</v>
      </c>
      <c r="C168" s="89">
        <f t="shared" si="5"/>
        <v>1308250</v>
      </c>
      <c r="D168" s="89">
        <f t="shared" si="5"/>
        <v>1396000</v>
      </c>
      <c r="E168" s="89">
        <f t="shared" si="5"/>
        <v>1396000</v>
      </c>
      <c r="F168" s="89">
        <f t="shared" si="5"/>
        <v>1396000</v>
      </c>
    </row>
    <row r="169" spans="1:6" ht="13.5" customHeight="1" x14ac:dyDescent="0.25">
      <c r="A169" s="73" t="s">
        <v>101</v>
      </c>
      <c r="B169" s="74" t="s">
        <v>102</v>
      </c>
      <c r="C169" s="75">
        <f>SUM(C170:C173)</f>
        <v>1308250</v>
      </c>
      <c r="D169" s="75">
        <f>SUM(D170:D173)</f>
        <v>1396000</v>
      </c>
      <c r="E169" s="75">
        <v>1396000</v>
      </c>
      <c r="F169" s="75">
        <v>1396000</v>
      </c>
    </row>
    <row r="170" spans="1:6" x14ac:dyDescent="0.25">
      <c r="A170" s="76">
        <v>31</v>
      </c>
      <c r="B170" s="80" t="s">
        <v>11</v>
      </c>
      <c r="C170" s="78">
        <v>1266500</v>
      </c>
      <c r="D170" s="78">
        <v>1373000</v>
      </c>
      <c r="E170" s="81"/>
      <c r="F170" s="78"/>
    </row>
    <row r="171" spans="1:6" x14ac:dyDescent="0.25">
      <c r="A171" s="76">
        <v>32</v>
      </c>
      <c r="B171" s="80" t="s">
        <v>21</v>
      </c>
      <c r="C171" s="78">
        <v>34250</v>
      </c>
      <c r="D171" s="78">
        <v>23000</v>
      </c>
      <c r="E171" s="81"/>
      <c r="F171" s="78"/>
    </row>
    <row r="172" spans="1:6" x14ac:dyDescent="0.25">
      <c r="A172" s="76">
        <v>34</v>
      </c>
      <c r="B172" s="80" t="s">
        <v>152</v>
      </c>
      <c r="C172" s="78">
        <v>7500</v>
      </c>
      <c r="D172" s="78">
        <v>0</v>
      </c>
      <c r="E172" s="81"/>
      <c r="F172" s="78"/>
    </row>
    <row r="173" spans="1:6" x14ac:dyDescent="0.25">
      <c r="A173" s="76">
        <v>95</v>
      </c>
      <c r="B173" s="80" t="s">
        <v>92</v>
      </c>
      <c r="C173" s="78"/>
      <c r="D173" s="78"/>
      <c r="E173" s="81"/>
      <c r="F173" s="78"/>
    </row>
  </sheetData>
  <mergeCells count="2">
    <mergeCell ref="A1:F1"/>
    <mergeCell ref="A3:F3"/>
  </mergeCells>
  <pageMargins left="0.7" right="0.7" top="0.75" bottom="0.75" header="0.3" footer="0.3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2023-09-22T11:18:57Z</cp:lastPrinted>
  <dcterms:created xsi:type="dcterms:W3CDTF">2022-08-12T12:51:27Z</dcterms:created>
  <dcterms:modified xsi:type="dcterms:W3CDTF">2023-11-07T10:59:51Z</dcterms:modified>
</cp:coreProperties>
</file>